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32760" windowWidth="12825" windowHeight="11640" activeTab="1"/>
  </bookViews>
  <sheets>
    <sheet name="Лист1" sheetId="1" r:id="rId1"/>
    <sheet name="приложение 6" sheetId="2" r:id="rId2"/>
  </sheets>
  <definedNames>
    <definedName name="_xlnm.Print_Area" localSheetId="1">'приложение 6'!$A$1:$G$299</definedName>
  </definedNames>
  <calcPr fullCalcOnLoad="1"/>
</workbook>
</file>

<file path=xl/sharedStrings.xml><?xml version="1.0" encoding="utf-8"?>
<sst xmlns="http://schemas.openxmlformats.org/spreadsheetml/2006/main" count="949" uniqueCount="300">
  <si>
    <t xml:space="preserve">Наименование </t>
  </si>
  <si>
    <t>Ведомственная структура</t>
  </si>
  <si>
    <t>Ведом-во</t>
  </si>
  <si>
    <t>РзПз</t>
  </si>
  <si>
    <t>ЦС</t>
  </si>
  <si>
    <t>ВР</t>
  </si>
  <si>
    <t>Всего</t>
  </si>
  <si>
    <t>Общегосударственные вопросы</t>
  </si>
  <si>
    <t>Межбюджетные трансферты</t>
  </si>
  <si>
    <t>Резервный фонд</t>
  </si>
  <si>
    <t>Резервные фонды местных администраций</t>
  </si>
  <si>
    <t>Физическая культура и спорт</t>
  </si>
  <si>
    <t>Социальная политика</t>
  </si>
  <si>
    <t>Пенсионное обеспечение</t>
  </si>
  <si>
    <t>Периодическая печать и издательства</t>
  </si>
  <si>
    <t>Образование</t>
  </si>
  <si>
    <t>Общее образование</t>
  </si>
  <si>
    <t>Учреждения по внешкольной работе с детьми</t>
  </si>
  <si>
    <t>Культура</t>
  </si>
  <si>
    <t>Музеи и постоянные выставки</t>
  </si>
  <si>
    <t>Библиотеки</t>
  </si>
  <si>
    <t>Молодежная политика и оздоровление детей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</si>
  <si>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</si>
  <si>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</si>
  <si>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</si>
  <si>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</si>
  <si>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r>
      <t xml:space="preserve">        </t>
    </r>
    <r>
      <rPr>
        <b/>
        <sz val="14"/>
        <rFont val="Times New Roman"/>
        <family val="1"/>
      </rPr>
      <t xml:space="preserve">Ведомственная структура расходов бюджета муниципального района </t>
    </r>
  </si>
  <si>
    <t>Кугарчинский район Республики Башкортостан</t>
  </si>
  <si>
    <t>0100</t>
  </si>
  <si>
    <t>0104</t>
  </si>
  <si>
    <t>0103</t>
  </si>
  <si>
    <t>0800</t>
  </si>
  <si>
    <t>0804</t>
  </si>
  <si>
    <t>0700</t>
  </si>
  <si>
    <t>0702</t>
  </si>
  <si>
    <t>0801</t>
  </si>
  <si>
    <t>0707</t>
  </si>
  <si>
    <t>0701</t>
  </si>
  <si>
    <t>0709</t>
  </si>
  <si>
    <t>0111</t>
  </si>
  <si>
    <t xml:space="preserve">Культура, кинематография </t>
  </si>
  <si>
    <t>1200</t>
  </si>
  <si>
    <t>Средства массовой информации</t>
  </si>
  <si>
    <t>1202</t>
  </si>
  <si>
    <t>1100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</si>
  <si>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</si>
  <si>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</si>
  <si>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</si>
  <si>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Иные дотации</t>
  </si>
  <si>
    <t>1402</t>
  </si>
  <si>
    <t>1004</t>
  </si>
  <si>
    <t>0400</t>
  </si>
  <si>
    <t>Национальная экономика</t>
  </si>
  <si>
    <t>Дорожное хозяйство (дорожные фонды)</t>
  </si>
  <si>
    <t>0409</t>
  </si>
  <si>
    <t>1101</t>
  </si>
  <si>
    <t>Физическая культура</t>
  </si>
  <si>
    <t>1003</t>
  </si>
  <si>
    <t>500</t>
  </si>
  <si>
    <t>Национальная оборона</t>
  </si>
  <si>
    <t>Мобилизационная и вневойсковая подготовка</t>
  </si>
  <si>
    <t>200</t>
  </si>
  <si>
    <t>0203</t>
  </si>
  <si>
    <t>0412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</si>
  <si>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</si>
  <si>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</si>
  <si>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</si>
  <si>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</si>
  <si>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</si>
  <si>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Обеспечение деятельности (оказание услуг) подведомственных учреждений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</si>
  <si>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</si>
  <si>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</si>
  <si>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Обеспечение деятельности (оказание услуг) школ-детских садов, школ начальных, неполных средних и средних</t>
  </si>
  <si>
    <t>Социальное обеспечение и иные выплаты населению</t>
  </si>
  <si>
    <t>300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</si>
  <si>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</si>
  <si>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</si>
  <si>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</si>
  <si>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местной администрации (исполнительно-распорядительного органа муниципального образования)</t>
  </si>
  <si>
    <t>Сельское хозяйство и рыболовство</t>
  </si>
  <si>
    <t>0405</t>
  </si>
  <si>
    <t>1001</t>
  </si>
  <si>
    <t>Доплата к пенсии муниципальных служащих</t>
  </si>
  <si>
    <t>Мероприятия в области физической культуры и спорта</t>
  </si>
  <si>
    <t>Иные бюджетные ассигнования</t>
  </si>
  <si>
    <t>800</t>
  </si>
  <si>
    <t>792</t>
  </si>
  <si>
    <t>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</si>
  <si>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</si>
  <si>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</t>
  </si>
  <si>
    <t>Аппараты органов государственной власти Республики Башкортостан</t>
  </si>
  <si>
    <t>0113</t>
  </si>
  <si>
    <t>Другие общегосударственные вопросы</t>
  </si>
  <si>
    <t>Создание и обеспечение деятельности административных комиссий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</si>
  <si>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</si>
  <si>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</si>
  <si>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Жилищно-коммунальное хозяйство</t>
  </si>
  <si>
    <t>0500</t>
  </si>
  <si>
    <t>Благоустройство</t>
  </si>
  <si>
    <t>0503</t>
  </si>
  <si>
    <t>Условно утвержденные расходы</t>
  </si>
  <si>
    <t>9900</t>
  </si>
  <si>
    <t>9999</t>
  </si>
  <si>
    <t>Дворцы и дома культуры, другие учреждения культуры</t>
  </si>
  <si>
    <t>Мероприятия в области сельскохозяйственного производства</t>
  </si>
  <si>
    <t>Мероприятия в сфере молодежной политики</t>
  </si>
  <si>
    <t>адм</t>
  </si>
  <si>
    <t>ок</t>
  </si>
  <si>
    <t>роо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</si>
  <si>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</si>
  <si>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Публикация муниципальных правовых актов и иной официальной информации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</si>
  <si>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</si>
  <si>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Мероприятия по развитию малого и среднего предпринимательства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</si>
  <si>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</si>
  <si>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</si>
  <si>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</si>
  <si>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</si>
  <si>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Выплата дотаций бюджетам поселений</t>
  </si>
  <si>
    <t>Поддержка мер по обеспечению сбаланисированности бюджетов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</si>
  <si>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</si>
  <si>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Муниципальная программа "Развитие системы отдыха, оздоровления и занятости детей, подростков и молодежи на 2014-2017 гг."</t>
  </si>
  <si>
    <t>400</t>
  </si>
  <si>
    <t>900</t>
  </si>
  <si>
    <t>Капитальные вложения в объекты государственной (муниципальной) собственности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</si>
  <si>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</si>
  <si>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</si>
  <si>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0502</t>
  </si>
  <si>
    <t>Коммунальное хозяйство</t>
  </si>
  <si>
    <t>Учреждения в сфере общегосударственного управления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</si>
  <si>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</si>
  <si>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</si>
  <si>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</si>
  <si>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</si>
  <si>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</si>
  <si>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Закупка товаров, работ и услуг для обеспечения государственных (муниципальных) нужд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</si>
  <si>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</si>
  <si>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</si>
  <si>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03000S2350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</si>
  <si>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</si>
  <si>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1100000000</t>
  </si>
  <si>
    <t>1100002040</t>
  </si>
  <si>
    <t>1100002080</t>
  </si>
  <si>
    <t>1500042090</t>
  </si>
  <si>
    <t>1500000000</t>
  </si>
  <si>
    <t>150042090</t>
  </si>
  <si>
    <t>1500073020</t>
  </si>
  <si>
    <t>1500073030</t>
  </si>
  <si>
    <t>1500042190</t>
  </si>
  <si>
    <t>1500073040</t>
  </si>
  <si>
    <t>1500073050</t>
  </si>
  <si>
    <t>1500073300</t>
  </si>
  <si>
    <t>1500073310</t>
  </si>
  <si>
    <t>1500042390</t>
  </si>
  <si>
    <t>1800042390</t>
  </si>
  <si>
    <t>1800000000</t>
  </si>
  <si>
    <t>1100002300</t>
  </si>
  <si>
    <t>1800045290</t>
  </si>
  <si>
    <t>1800044090</t>
  </si>
  <si>
    <t>1800044190</t>
  </si>
  <si>
    <t>1800044290</t>
  </si>
  <si>
    <t>1100073060</t>
  </si>
  <si>
    <t>1500045290</t>
  </si>
  <si>
    <t>1500043290</t>
  </si>
  <si>
    <t>1500073100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</si>
  <si>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</si>
  <si>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</si>
  <si>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9900002990</t>
  </si>
  <si>
    <t>0900000000</t>
  </si>
  <si>
    <t>0900071050</t>
  </si>
  <si>
    <t>9900099000</t>
  </si>
  <si>
    <t>150052600</t>
  </si>
  <si>
    <t>150073010</t>
  </si>
  <si>
    <t>1500073010</t>
  </si>
  <si>
    <t>0600000000</t>
  </si>
  <si>
    <t>0600043450</t>
  </si>
  <si>
    <t>1100073080</t>
  </si>
  <si>
    <t>1100073090</t>
  </si>
  <si>
    <t>1500073150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</si>
  <si>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</si>
  <si>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1200000000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</si>
  <si>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</si>
  <si>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1200062870</t>
  </si>
  <si>
    <t>0200</t>
  </si>
  <si>
    <t>1500073190</t>
  </si>
  <si>
    <t>0505</t>
  </si>
  <si>
    <r>
      <t xml:space="preserve">                           </t>
    </r>
    <r>
      <rPr>
        <sz val="11"/>
        <rFont val="Times New Roman"/>
        <family val="1"/>
      </rPr>
      <t>Приложение № 11</t>
    </r>
  </si>
  <si>
    <t>2020 г.</t>
  </si>
  <si>
    <t>0300000000</t>
  </si>
  <si>
    <t>Обеспечение приватизации и проведение предпродажной подготовки объектов приватизации</t>
  </si>
  <si>
    <t>0309</t>
  </si>
  <si>
    <t>9900003290</t>
  </si>
  <si>
    <t>Поисковые и аварийно-спасательные учреждения</t>
  </si>
  <si>
    <t>0300</t>
  </si>
  <si>
    <t>Национальная безопасность и прапвоохранительная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</si>
  <si>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</si>
  <si>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молодежной политики в муниципальном районе  Кугарчинского района" на 2016-2018 годы</t>
  </si>
  <si>
    <t>03000R0820</t>
  </si>
  <si>
    <t>1500073170</t>
  </si>
  <si>
    <t>1500073160</t>
  </si>
  <si>
    <t>Муниципальная программа "Развитие физической культуры и спорта в Кугарчинском районе на 2016-2019 г"</t>
  </si>
  <si>
    <t>1900000000</t>
  </si>
  <si>
    <t>1900041870</t>
  </si>
  <si>
    <t>1100064450</t>
  </si>
  <si>
    <t>0300074040</t>
  </si>
  <si>
    <t>0900071020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</si>
  <si>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</si>
  <si>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</si>
  <si>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</si>
  <si>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</si>
  <si>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Учреждения в сфере отдыха и оздоровления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</si>
  <si>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</si>
  <si>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1100051180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</si>
  <si>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</si>
  <si>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"О  бюджете муниципального района Кугарчинский район 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</si>
  <si>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</si>
  <si>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</si>
  <si>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"Комплексное развитие культуры и искусства в муниципальном районе Кугарчинский район Республики Башкортостан в 2018-2022 гг."</t>
  </si>
  <si>
    <t>0800000000</t>
  </si>
  <si>
    <t>1100020400</t>
  </si>
  <si>
    <t>9900007500</t>
  </si>
  <si>
    <t>0100000000</t>
  </si>
  <si>
    <t>0100003150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</si>
  <si>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</si>
  <si>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</si>
  <si>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</si>
  <si>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0300073360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</si>
  <si>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</si>
  <si>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Республики Башкортостан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</si>
  <si>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</si>
  <si>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01000S2160</t>
  </si>
  <si>
    <t>Мероприятия в области коммунального хозяйства</t>
  </si>
  <si>
    <t>030003560</t>
  </si>
  <si>
    <t>Муниципальная целевая программа "Формирование современной городской среды на территории муниципального района Кугарчинский район Республики Башкортостан на 2018-2020 гг."</t>
  </si>
  <si>
    <t>2000000000</t>
  </si>
  <si>
    <t>20000L5550</t>
  </si>
  <si>
    <t>0500000000</t>
  </si>
  <si>
    <t>0500043110</t>
  </si>
  <si>
    <t>Субсидии на улучшение жилищных условий граждан, проживающих в сельской местности, в том числе молодых семей и мол.специалистов за счет средств федерального бюджета</t>
  </si>
  <si>
    <t>Субсидии на улучшение жилищных условий граждан, проживающих в сельской местности,в том числе молодых семей и мол.специалистов за счет средств бюджета Республики Башкортостан</t>
  </si>
  <si>
    <t>03000L5675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</si>
  <si>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</si>
  <si>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0300073350</t>
  </si>
  <si>
    <t>03000S2220</t>
  </si>
  <si>
    <t>Муниципальная Программа  "Поддержка молодых семей, нуждающихся в улучшении жилищных условий на 2016-2020 годы в муниципальном районе Кугарчинский район"</t>
  </si>
  <si>
    <t>Субсидия на реализацию мероприятий по обеспечению жильем молодых семей</t>
  </si>
  <si>
    <t>08000L4970</t>
  </si>
  <si>
    <t>08000S2200</t>
  </si>
  <si>
    <t>Дополнительное образование детей</t>
  </si>
  <si>
    <t>0703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</si>
  <si>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</si>
  <si>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15000S2050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</si>
  <si>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</si>
  <si>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99000S2010</t>
  </si>
  <si>
    <t>15000L0970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</si>
  <si>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</t>
  </si>
  <si>
    <t>15000S2080</t>
  </si>
  <si>
    <t>МКУ Отдел культуры Администрации МР Кугарчинский район РБ</t>
  </si>
  <si>
    <t>МКУ Отдел образования Администрации МР Кугарчинский район РБ</t>
  </si>
  <si>
    <t>УФЭРИ Администрации МР Кугарчинский район РБ</t>
  </si>
  <si>
    <t>Субвенция еа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</si>
  <si>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осуществление гос.полномочий по назначению и выплате компенсации части родительской платы, взимаемой с родителей за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</si>
  <si>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по осуществлению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</si>
  <si>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</si>
  <si>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1500073180</t>
  </si>
  <si>
    <t>к проекту решения Совета муниципального района</t>
  </si>
  <si>
    <t xml:space="preserve">Республики Башкортостан на 2019 год и на плановый период 2020-2021 годов" </t>
  </si>
  <si>
    <t>Субсидии на осуществление мероприятий по переходу на поквартирные системы отопления и установке блочных котельных за счет республиканского бюджета</t>
  </si>
  <si>
    <t xml:space="preserve">Улучшение жилищных условий граждан, проживающих в сельской местности, в том числе молодых семей и молодых специалистов за счет местного бюджета 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</si>
  <si>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республиканского бюджета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</si>
  <si>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</t>
  </si>
  <si>
    <t>Субсидии на софинансирование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</si>
  <si>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1500043240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</si>
  <si>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</si>
  <si>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18000S2050</t>
  </si>
  <si>
    <t>2021 г.</t>
  </si>
  <si>
    <t>Кугарчинский район  Республики Башкортостан на плановый период 2020 и 2021 годов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</si>
  <si>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 за счет средств местного бюджета</t>
  </si>
  <si>
    <t>Администрация муниципального района Кугарчинский район РБ</t>
  </si>
  <si>
    <t>18000S2040</t>
  </si>
  <si>
    <t>Иные средства</t>
  </si>
  <si>
    <t>Субсидии на 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местного бюджета</t>
  </si>
  <si>
    <t xml:space="preserve">Субсидии на 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местного бюджета </t>
  </si>
  <si>
    <t>Муниципальная целевая программа "Инвалиды Кугарчинского района" на 2016-2018 годы</t>
  </si>
  <si>
    <t>13000002990</t>
  </si>
  <si>
    <t>Муниципальная целевая программа "Ветеран" в муниципальном районе Кугарчинский район Республики Башкортостан на 2016-2018 годы</t>
  </si>
  <si>
    <t>706</t>
  </si>
  <si>
    <t>0300002290</t>
  </si>
  <si>
    <t>1300000000</t>
  </si>
  <si>
    <t>1300002990</t>
  </si>
  <si>
    <t>1400000000</t>
  </si>
  <si>
    <t>1400002990</t>
  </si>
  <si>
    <t>9900073140</t>
  </si>
  <si>
    <t>9900073340</t>
  </si>
  <si>
    <t>03000S2110</t>
  </si>
  <si>
    <t>03000S2320</t>
  </si>
  <si>
    <t>Софинансирование на осуществление мероприятий по реконструкции и строительству объектов водоснабжения и водоотведения, электро - и теплоснабжения</t>
  </si>
  <si>
    <t>03000S2410</t>
  </si>
  <si>
    <t>Культура и кинематография</t>
  </si>
  <si>
    <t>Субсидии на предоставление социальных выплат молодым семьям на приобретение (строительство) жилья (за исключением софинансируемых из бюджета РФ)</t>
  </si>
  <si>
    <t>Софинансирование субсидии на предоставление социальных выплат молодым семьям на приобретение (строительство) жилья (за исключением софинансируемых из бюджета РФ)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</si>
</sst>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0" fillId="3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 shrinkToFi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 shrinkToFit="1"/>
    </xf>
    <xf numFmtId="2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wrapText="1" shrinkToFit="1"/>
    </xf>
    <xf numFmtId="49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83"/>
  <sheetViews>
    <sheetView zoomScalePageLayoutView="0" workbookViewId="0" topLeftCell="A28">
      <selection activeCell="B43" sqref="B43"/>
    </sheetView>
  </sheetViews>
  <sheetFormatPr defaultColWidth="9.00390625" defaultRowHeight="12.75"/>
  <cols>
    <col min="2" max="3" width="10.75390625" style="1" customWidth="1"/>
    <col min="4" max="4" width="12.125" style="1" customWidth="1"/>
  </cols>
  <sheetData>
    <row r="9" spans="2:4" ht="12.75">
      <c r="B9" s="1">
        <v>20485</v>
      </c>
      <c r="C9" s="1">
        <v>17086.5</v>
      </c>
      <c r="D9" s="1">
        <v>16825</v>
      </c>
    </row>
    <row r="10" spans="2:4" ht="12.75">
      <c r="B10" s="1">
        <v>1371.4</v>
      </c>
      <c r="C10" s="1">
        <v>1371.4</v>
      </c>
      <c r="D10" s="1">
        <v>1371.4</v>
      </c>
    </row>
    <row r="11" spans="2:4" ht="12.75">
      <c r="B11" s="1">
        <v>2091</v>
      </c>
      <c r="C11" s="1">
        <v>2072</v>
      </c>
      <c r="D11" s="1">
        <v>2101</v>
      </c>
    </row>
    <row r="12" spans="2:4" ht="12.75">
      <c r="B12" s="1">
        <v>580</v>
      </c>
      <c r="C12" s="1">
        <v>400</v>
      </c>
      <c r="D12" s="1">
        <v>400</v>
      </c>
    </row>
    <row r="13" spans="2:4" ht="12.75">
      <c r="B13" s="1">
        <v>370</v>
      </c>
      <c r="C13" s="1">
        <v>250</v>
      </c>
      <c r="D13" s="1">
        <v>250</v>
      </c>
    </row>
    <row r="14" spans="2:4" ht="12.75">
      <c r="B14" s="1">
        <v>265</v>
      </c>
      <c r="C14" s="1">
        <v>265</v>
      </c>
      <c r="D14" s="1">
        <v>265</v>
      </c>
    </row>
    <row r="15" spans="2:4" ht="12.75">
      <c r="B15" s="1">
        <v>460</v>
      </c>
      <c r="C15" s="1">
        <v>400</v>
      </c>
      <c r="D15" s="1">
        <v>400</v>
      </c>
    </row>
    <row r="16" spans="2:4" ht="12.75">
      <c r="B16" s="1">
        <v>600</v>
      </c>
      <c r="C16" s="1">
        <v>623</v>
      </c>
      <c r="D16" s="1">
        <v>623</v>
      </c>
    </row>
    <row r="17" spans="2:4" ht="12.75">
      <c r="B17" s="1">
        <v>100</v>
      </c>
      <c r="C17" s="1">
        <v>200</v>
      </c>
      <c r="D17" s="1">
        <v>200</v>
      </c>
    </row>
    <row r="18" spans="2:4" ht="12.75">
      <c r="B18" s="1">
        <v>400</v>
      </c>
      <c r="C18" s="1">
        <v>500</v>
      </c>
      <c r="D18" s="1">
        <v>500</v>
      </c>
    </row>
    <row r="19" spans="2:4" ht="12.75">
      <c r="B19" s="1">
        <v>224</v>
      </c>
      <c r="C19" s="1">
        <v>0</v>
      </c>
      <c r="D19" s="1">
        <v>0</v>
      </c>
    </row>
    <row r="20" spans="2:4" ht="12.75">
      <c r="B20" s="1">
        <v>193.1</v>
      </c>
      <c r="C20" s="1">
        <v>0</v>
      </c>
      <c r="D20" s="1">
        <v>0</v>
      </c>
    </row>
    <row r="21" spans="2:4" ht="12.75">
      <c r="B21" s="1">
        <v>575</v>
      </c>
      <c r="C21" s="1">
        <v>0</v>
      </c>
      <c r="D21" s="1">
        <v>0</v>
      </c>
    </row>
    <row r="22" spans="2:4" ht="12.75">
      <c r="B22" s="1">
        <v>450</v>
      </c>
      <c r="C22" s="1">
        <v>450</v>
      </c>
      <c r="D22" s="1">
        <v>450</v>
      </c>
    </row>
    <row r="25" spans="2:4" ht="12.75">
      <c r="B25" s="1">
        <v>4749.2</v>
      </c>
      <c r="C25" s="1">
        <v>4703.8</v>
      </c>
      <c r="D25" s="1">
        <v>3886.7</v>
      </c>
    </row>
    <row r="26" spans="2:4" ht="12.75">
      <c r="B26" s="1">
        <v>1327</v>
      </c>
      <c r="C26" s="1">
        <v>1330</v>
      </c>
      <c r="D26" s="1">
        <v>1330</v>
      </c>
    </row>
    <row r="27" spans="2:4" ht="12.75">
      <c r="B27" s="1">
        <v>108.9</v>
      </c>
      <c r="C27" s="1">
        <v>108.9</v>
      </c>
      <c r="D27" s="1">
        <v>108.9</v>
      </c>
    </row>
    <row r="28" spans="2:4" ht="12.75">
      <c r="B28" s="1">
        <v>507.8</v>
      </c>
      <c r="C28" s="1">
        <v>507.8</v>
      </c>
      <c r="D28" s="1">
        <v>507.8</v>
      </c>
    </row>
    <row r="29" spans="2:4" ht="12.75">
      <c r="B29" s="1">
        <v>1500</v>
      </c>
      <c r="C29" s="1">
        <v>500</v>
      </c>
      <c r="D29" s="1">
        <v>700</v>
      </c>
    </row>
    <row r="31" spans="2:10" ht="12.75">
      <c r="B31" s="2">
        <f>SUM(B9:B30)</f>
        <v>36357.4</v>
      </c>
      <c r="C31" s="2">
        <f>SUM(C9:C30)</f>
        <v>30768.4</v>
      </c>
      <c r="D31" s="2">
        <f>SUM(D9:D30)</f>
        <v>29918.800000000003</v>
      </c>
      <c r="E31" t="s">
        <v>106</v>
      </c>
      <c r="J31" s="1"/>
    </row>
    <row r="36" spans="2:4" ht="12.75">
      <c r="B36" s="1">
        <v>105.1</v>
      </c>
      <c r="C36" s="1">
        <v>105.1</v>
      </c>
      <c r="D36" s="1">
        <v>0</v>
      </c>
    </row>
    <row r="37" spans="2:4" ht="12.75">
      <c r="B37" s="1">
        <v>52771.6</v>
      </c>
      <c r="C37" s="1">
        <v>42235.2</v>
      </c>
      <c r="D37" s="1">
        <v>39572.6</v>
      </c>
    </row>
    <row r="39" spans="2:5" ht="12.75">
      <c r="B39" s="2">
        <f>SUM(B36:B38)</f>
        <v>52876.7</v>
      </c>
      <c r="C39" s="2">
        <f>SUM(C36:C38)</f>
        <v>42340.299999999996</v>
      </c>
      <c r="D39" s="2">
        <f>SUM(D36:D38)</f>
        <v>39572.6</v>
      </c>
      <c r="E39" t="s">
        <v>107</v>
      </c>
    </row>
    <row r="41" spans="2:4" ht="12.75">
      <c r="B41" s="1">
        <v>684.8</v>
      </c>
      <c r="C41" s="1">
        <v>677</v>
      </c>
      <c r="D41" s="1">
        <v>678</v>
      </c>
    </row>
    <row r="42" spans="2:4" ht="12.75">
      <c r="B42" s="1">
        <v>35832.1</v>
      </c>
      <c r="C42" s="1">
        <v>33276.6</v>
      </c>
      <c r="D42" s="1">
        <v>28585</v>
      </c>
    </row>
    <row r="43" spans="2:4" ht="12.75">
      <c r="B43" s="1">
        <v>86394.3</v>
      </c>
      <c r="C43" s="1">
        <v>89078.7</v>
      </c>
      <c r="D43" s="1">
        <v>97259.9</v>
      </c>
    </row>
    <row r="44" spans="2:4" ht="12.75">
      <c r="B44" s="1">
        <v>11979</v>
      </c>
      <c r="C44" s="1">
        <v>10264</v>
      </c>
      <c r="D44" s="1">
        <v>9264</v>
      </c>
    </row>
    <row r="45" spans="2:4" ht="12.75">
      <c r="B45" s="1">
        <v>600</v>
      </c>
      <c r="C45" s="1">
        <v>600</v>
      </c>
      <c r="D45" s="1">
        <v>600</v>
      </c>
    </row>
    <row r="46" spans="2:4" ht="12.75">
      <c r="B46" s="1">
        <v>14567</v>
      </c>
      <c r="C46" s="1">
        <v>12816.6</v>
      </c>
      <c r="D46" s="1">
        <v>12435</v>
      </c>
    </row>
    <row r="47" spans="2:4" ht="12.75">
      <c r="B47" s="1">
        <v>110</v>
      </c>
      <c r="C47" s="1">
        <v>110</v>
      </c>
      <c r="D47" s="1">
        <v>110</v>
      </c>
    </row>
    <row r="50" spans="2:4" ht="12.75">
      <c r="B50" s="1">
        <f>190169.1</f>
        <v>190169.1</v>
      </c>
      <c r="C50" s="1">
        <v>215172</v>
      </c>
      <c r="D50" s="1">
        <v>223705.8</v>
      </c>
    </row>
    <row r="51" spans="2:4" ht="12.75">
      <c r="B51" s="1">
        <v>35397.6</v>
      </c>
      <c r="C51" s="1">
        <v>35397.6</v>
      </c>
      <c r="D51" s="1">
        <v>35522.2</v>
      </c>
    </row>
    <row r="52" spans="2:4" ht="12.75">
      <c r="B52" s="1">
        <v>1570.4</v>
      </c>
      <c r="C52" s="1">
        <v>1570.4</v>
      </c>
      <c r="D52" s="1">
        <v>1570.4</v>
      </c>
    </row>
    <row r="53" spans="2:4" ht="12.75">
      <c r="B53" s="1">
        <v>7870.5</v>
      </c>
      <c r="C53" s="1">
        <v>8217.7</v>
      </c>
      <c r="D53" s="1">
        <v>8217.7</v>
      </c>
    </row>
    <row r="54" spans="2:4" ht="12.75">
      <c r="B54" s="1">
        <v>1882.8</v>
      </c>
      <c r="C54" s="1">
        <v>1901.5</v>
      </c>
      <c r="D54" s="1">
        <v>1901.5</v>
      </c>
    </row>
    <row r="55" spans="2:4" ht="12.75">
      <c r="B55" s="1">
        <v>3295.2</v>
      </c>
      <c r="C55" s="1">
        <v>3295.2</v>
      </c>
      <c r="D55" s="1">
        <v>3295.2</v>
      </c>
    </row>
    <row r="56" spans="2:4" ht="12.75">
      <c r="B56" s="1">
        <v>5315</v>
      </c>
      <c r="C56" s="1">
        <v>5580</v>
      </c>
      <c r="D56" s="1">
        <v>5580</v>
      </c>
    </row>
    <row r="57" spans="2:4" ht="12.75">
      <c r="B57" s="1">
        <v>5464.8</v>
      </c>
      <c r="C57" s="1">
        <v>5464.8</v>
      </c>
      <c r="D57" s="1">
        <v>5464.8</v>
      </c>
    </row>
    <row r="58" spans="2:4" ht="12.75">
      <c r="B58" s="1">
        <v>57.6</v>
      </c>
      <c r="C58" s="1">
        <v>0</v>
      </c>
      <c r="D58" s="1">
        <v>0</v>
      </c>
    </row>
    <row r="59" spans="2:4" ht="12.75">
      <c r="B59" s="1">
        <v>131.7</v>
      </c>
      <c r="C59" s="1">
        <v>131.7</v>
      </c>
      <c r="D59" s="1">
        <v>131.7</v>
      </c>
    </row>
    <row r="60" spans="2:4" ht="12.75">
      <c r="B60" s="1">
        <v>1780.6</v>
      </c>
      <c r="C60" s="1">
        <v>1780.6</v>
      </c>
      <c r="D60" s="1">
        <v>1780.6</v>
      </c>
    </row>
    <row r="61" spans="2:4" ht="12.75">
      <c r="B61" s="1">
        <v>4433.1</v>
      </c>
      <c r="C61" s="1">
        <v>4651.7</v>
      </c>
      <c r="D61" s="1">
        <v>4651.7</v>
      </c>
    </row>
    <row r="62" spans="2:4" ht="12.75">
      <c r="B62" s="1">
        <v>7192.3</v>
      </c>
      <c r="C62" s="1">
        <v>7258.7</v>
      </c>
      <c r="D62" s="1">
        <v>7258.7</v>
      </c>
    </row>
    <row r="63" spans="2:4" ht="12.75">
      <c r="B63" s="1">
        <v>335.8</v>
      </c>
      <c r="C63" s="1">
        <v>335.8</v>
      </c>
      <c r="D63" s="1">
        <v>0</v>
      </c>
    </row>
    <row r="65" spans="2:5" ht="12.75">
      <c r="B65" s="2">
        <f>SUM(B41:B64)</f>
        <v>415063.69999999995</v>
      </c>
      <c r="C65" s="2">
        <f>SUM(C41:C64)</f>
        <v>437580.60000000003</v>
      </c>
      <c r="D65" s="2">
        <f>SUM(D41:D64)</f>
        <v>448012.2</v>
      </c>
      <c r="E65" t="s">
        <v>108</v>
      </c>
    </row>
    <row r="68" spans="2:4" ht="12.75">
      <c r="B68" s="1">
        <v>9007.3</v>
      </c>
      <c r="C68" s="1">
        <v>8559</v>
      </c>
      <c r="D68" s="1">
        <v>8048.4</v>
      </c>
    </row>
    <row r="69" spans="2:4" ht="12.75">
      <c r="B69" s="1">
        <v>2842.1</v>
      </c>
      <c r="C69" s="1">
        <v>2842.1</v>
      </c>
      <c r="D69" s="1">
        <v>2842.1</v>
      </c>
    </row>
    <row r="70" spans="2:4" ht="12.75">
      <c r="B70" s="1">
        <v>484</v>
      </c>
      <c r="C70" s="1">
        <v>508.2</v>
      </c>
      <c r="D70" s="1">
        <v>533.6</v>
      </c>
    </row>
    <row r="71" spans="2:4" ht="12.75">
      <c r="B71" s="1">
        <v>10595.9</v>
      </c>
      <c r="C71" s="1">
        <v>9732.9</v>
      </c>
      <c r="D71" s="1">
        <v>9046.9</v>
      </c>
    </row>
    <row r="72" spans="2:4" ht="12.75">
      <c r="B72" s="1">
        <v>8400</v>
      </c>
      <c r="C72" s="1">
        <v>8400</v>
      </c>
      <c r="D72" s="1">
        <v>8400</v>
      </c>
    </row>
    <row r="73" spans="2:4" ht="12.75">
      <c r="B73" s="1">
        <v>0</v>
      </c>
      <c r="C73" s="1">
        <v>13600</v>
      </c>
      <c r="D73" s="1">
        <v>28150</v>
      </c>
    </row>
    <row r="74" spans="2:5" ht="12.75">
      <c r="B74" s="2">
        <f>SUM(B68:B73)</f>
        <v>31329.3</v>
      </c>
      <c r="C74" s="2">
        <f>SUM(C68:C73)</f>
        <v>43642.2</v>
      </c>
      <c r="D74" s="2">
        <f>SUM(D68:D73)</f>
        <v>57021</v>
      </c>
      <c r="E74" s="2">
        <f>SUM(E68:E73)</f>
        <v>0</v>
      </c>
    </row>
    <row r="79" spans="2:4" ht="12.75">
      <c r="B79" s="1">
        <f>B31+B39+B65+B74</f>
        <v>535627.1</v>
      </c>
      <c r="C79" s="1">
        <f>C31+C39+C65+C74</f>
        <v>554331.5</v>
      </c>
      <c r="D79" s="1">
        <f>D31+D39+D65+D74</f>
        <v>574524.6</v>
      </c>
    </row>
    <row r="81" spans="2:4" ht="12.75">
      <c r="B81" s="3">
        <v>554884.1</v>
      </c>
      <c r="C81" s="3">
        <v>554331.5</v>
      </c>
      <c r="D81" s="3">
        <v>574524.6</v>
      </c>
    </row>
    <row r="83" spans="2:4" ht="12.75">
      <c r="B83" s="1">
        <f>B79-B81</f>
        <v>-19257</v>
      </c>
      <c r="C83" s="1">
        <f>C79-C81</f>
        <v>0</v>
      </c>
      <c r="D83" s="1">
        <f>D79-D81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72.625" style="37" customWidth="1"/>
    <col min="2" max="2" width="8.375" style="38" customWidth="1"/>
    <col min="3" max="3" width="7.875" style="39" customWidth="1"/>
    <col min="4" max="4" width="15.75390625" style="39" customWidth="1"/>
    <col min="5" max="5" width="8.75390625" style="39" customWidth="1"/>
    <col min="6" max="6" width="15.875" style="40" customWidth="1"/>
    <col min="7" max="7" width="17.75390625" style="40" customWidth="1"/>
    <col min="8" max="8" width="12.25390625" style="8" customWidth="1"/>
    <col min="9" max="9" width="14.875" style="8" customWidth="1"/>
    <col min="10" max="10" width="15.625" style="8" customWidth="1"/>
    <col min="11" max="16384" width="9.125" style="8" customWidth="1"/>
  </cols>
  <sheetData>
    <row r="1" spans="4:5" ht="12.75">
      <c r="D1" s="53"/>
      <c r="E1" s="53"/>
    </row>
    <row r="2" spans="2:7" ht="15">
      <c r="B2" s="54" t="s">
        <v>185</v>
      </c>
      <c r="C2" s="55"/>
      <c r="D2" s="55"/>
      <c r="E2" s="55"/>
      <c r="F2" s="55"/>
      <c r="G2" s="55"/>
    </row>
    <row r="3" spans="1:7" s="10" customFormat="1" ht="15">
      <c r="A3" s="9"/>
      <c r="B3" s="51" t="s">
        <v>264</v>
      </c>
      <c r="C3" s="55"/>
      <c r="D3" s="55"/>
      <c r="E3" s="55"/>
      <c r="F3" s="55"/>
      <c r="G3" s="55"/>
    </row>
    <row r="4" spans="1:7" s="10" customFormat="1" ht="15">
      <c r="A4" s="9"/>
      <c r="B4" s="51" t="s">
        <v>27</v>
      </c>
      <c r="C4" s="55"/>
      <c r="D4" s="55"/>
      <c r="E4" s="55"/>
      <c r="F4" s="55"/>
      <c r="G4" s="55"/>
    </row>
    <row r="5" spans="1:7" s="10" customFormat="1" ht="15">
      <c r="A5" s="9"/>
      <c r="B5" s="51" t="s">
        <v>213</v>
      </c>
      <c r="C5" s="55"/>
      <c r="D5" s="55"/>
      <c r="E5" s="55"/>
      <c r="F5" s="55"/>
      <c r="G5" s="55"/>
    </row>
    <row r="6" spans="1:7" s="10" customFormat="1" ht="15">
      <c r="A6" s="51" t="s">
        <v>265</v>
      </c>
      <c r="B6" s="52"/>
      <c r="C6" s="52"/>
      <c r="D6" s="52"/>
      <c r="E6" s="52"/>
      <c r="F6" s="52"/>
      <c r="G6" s="52"/>
    </row>
    <row r="7" spans="4:5" ht="12.75">
      <c r="D7" s="38"/>
      <c r="E7" s="38"/>
    </row>
    <row r="8" spans="1:7" ht="18.75" customHeight="1">
      <c r="A8" s="48" t="s">
        <v>26</v>
      </c>
      <c r="B8" s="48"/>
      <c r="C8" s="48"/>
      <c r="D8" s="48"/>
      <c r="E8" s="48"/>
      <c r="F8" s="49"/>
      <c r="G8" s="49"/>
    </row>
    <row r="9" spans="1:7" ht="21.75" customHeight="1">
      <c r="A9" s="50" t="s">
        <v>275</v>
      </c>
      <c r="B9" s="50"/>
      <c r="C9" s="50"/>
      <c r="D9" s="50"/>
      <c r="E9" s="50"/>
      <c r="F9" s="49"/>
      <c r="G9" s="49"/>
    </row>
    <row r="10" spans="1:5" ht="19.5" customHeight="1">
      <c r="A10" s="11"/>
      <c r="B10" s="12"/>
      <c r="C10" s="12"/>
      <c r="D10" s="12"/>
      <c r="E10" s="12"/>
    </row>
    <row r="11" spans="1:8" s="6" customFormat="1" ht="36" customHeight="1">
      <c r="A11" s="13"/>
      <c r="B11" s="46" t="s">
        <v>1</v>
      </c>
      <c r="C11" s="46"/>
      <c r="D11" s="46"/>
      <c r="E11" s="46"/>
      <c r="F11" s="47"/>
      <c r="G11" s="47"/>
      <c r="H11" s="5"/>
    </row>
    <row r="12" spans="1:10" s="6" customFormat="1" ht="31.5">
      <c r="A12" s="13" t="s">
        <v>0</v>
      </c>
      <c r="B12" s="13" t="s">
        <v>2</v>
      </c>
      <c r="C12" s="14" t="s">
        <v>3</v>
      </c>
      <c r="D12" s="14" t="s">
        <v>4</v>
      </c>
      <c r="E12" s="14" t="s">
        <v>5</v>
      </c>
      <c r="F12" s="15" t="s">
        <v>186</v>
      </c>
      <c r="G12" s="15" t="s">
        <v>274</v>
      </c>
      <c r="H12" s="4"/>
      <c r="I12" s="4"/>
      <c r="J12" s="4"/>
    </row>
    <row r="13" spans="1:8" s="32" customFormat="1" ht="15.75" customHeight="1">
      <c r="A13" s="16" t="s">
        <v>6</v>
      </c>
      <c r="B13" s="14"/>
      <c r="C13" s="14"/>
      <c r="D13" s="14"/>
      <c r="E13" s="14"/>
      <c r="F13" s="35">
        <f>F14+F159+F196+F265</f>
        <v>768559.5</v>
      </c>
      <c r="G13" s="35">
        <f>G14+G159+G196+G265</f>
        <v>803526.7999999999</v>
      </c>
      <c r="H13" s="34"/>
    </row>
    <row r="14" spans="1:10" s="6" customFormat="1" ht="20.25" customHeight="1">
      <c r="A14" s="16" t="s">
        <v>277</v>
      </c>
      <c r="B14" s="14">
        <v>706</v>
      </c>
      <c r="C14" s="18"/>
      <c r="D14" s="18"/>
      <c r="E14" s="18"/>
      <c r="F14" s="35">
        <f>F15+F59+F66+F93+F112+F117+F149+F154</f>
        <v>134903.7</v>
      </c>
      <c r="G14" s="35">
        <f>G15+G59+G66+G93+G112+G117+G149+G154</f>
        <v>148409.30000000002</v>
      </c>
      <c r="H14" s="7"/>
      <c r="I14" s="7"/>
      <c r="J14" s="7"/>
    </row>
    <row r="15" spans="1:7" s="6" customFormat="1" ht="20.25" customHeight="1">
      <c r="A15" s="23" t="s">
        <v>7</v>
      </c>
      <c r="B15" s="20">
        <v>706</v>
      </c>
      <c r="C15" s="24" t="s">
        <v>28</v>
      </c>
      <c r="D15" s="24"/>
      <c r="E15" s="24"/>
      <c r="F15" s="22">
        <f>F17+F21+F29+F32</f>
        <v>37256</v>
      </c>
      <c r="G15" s="22">
        <f>G17+G21+G29+G32</f>
        <v>34725.8</v>
      </c>
    </row>
    <row r="16" spans="1:7" s="6" customFormat="1" ht="47.25">
      <c r="A16" s="19" t="s">
        <v>77</v>
      </c>
      <c r="B16" s="20">
        <v>706</v>
      </c>
      <c r="C16" s="21" t="s">
        <v>30</v>
      </c>
      <c r="D16" s="21"/>
      <c r="E16" s="21"/>
      <c r="F16" s="22">
        <f>F17</f>
        <v>2743.5</v>
      </c>
      <c r="G16" s="22">
        <f>G17</f>
        <v>2450.5</v>
      </c>
    </row>
    <row r="17" spans="1:7" s="6" customFormat="1" ht="47.25">
      <c r="A17" s="19" t="s">
        <v>130</v>
      </c>
      <c r="B17" s="20">
        <v>706</v>
      </c>
      <c r="C17" s="21" t="s">
        <v>30</v>
      </c>
      <c r="D17" s="21" t="s">
        <v>139</v>
      </c>
      <c r="E17" s="21"/>
      <c r="F17" s="22">
        <f>F18</f>
        <v>2743.5</v>
      </c>
      <c r="G17" s="22">
        <f>G18</f>
        <v>2450.5</v>
      </c>
    </row>
    <row r="18" spans="1:7" s="6" customFormat="1" ht="21" customHeight="1">
      <c r="A18" s="19" t="s">
        <v>90</v>
      </c>
      <c r="B18" s="20">
        <v>706</v>
      </c>
      <c r="C18" s="21" t="s">
        <v>30</v>
      </c>
      <c r="D18" s="21" t="s">
        <v>218</v>
      </c>
      <c r="E18" s="21" t="s">
        <v>67</v>
      </c>
      <c r="F18" s="22">
        <f>F19+F20</f>
        <v>2743.5</v>
      </c>
      <c r="G18" s="22">
        <f>G19+G20</f>
        <v>2450.5</v>
      </c>
    </row>
    <row r="19" spans="1:7" s="6" customFormat="1" ht="63">
      <c r="A19" s="19" t="s">
        <v>66</v>
      </c>
      <c r="B19" s="20">
        <v>706</v>
      </c>
      <c r="C19" s="21" t="s">
        <v>30</v>
      </c>
      <c r="D19" s="21" t="s">
        <v>140</v>
      </c>
      <c r="E19" s="21" t="s">
        <v>67</v>
      </c>
      <c r="F19" s="22">
        <v>2245.5</v>
      </c>
      <c r="G19" s="22">
        <v>2245.5</v>
      </c>
    </row>
    <row r="20" spans="1:7" s="6" customFormat="1" ht="31.5">
      <c r="A20" s="19" t="s">
        <v>134</v>
      </c>
      <c r="B20" s="20">
        <v>706</v>
      </c>
      <c r="C20" s="21" t="s">
        <v>30</v>
      </c>
      <c r="D20" s="21" t="s">
        <v>140</v>
      </c>
      <c r="E20" s="21" t="s">
        <v>61</v>
      </c>
      <c r="F20" s="22">
        <v>498</v>
      </c>
      <c r="G20" s="22">
        <v>205</v>
      </c>
    </row>
    <row r="21" spans="1:7" s="6" customFormat="1" ht="47.25">
      <c r="A21" s="19" t="s">
        <v>65</v>
      </c>
      <c r="B21" s="20">
        <v>706</v>
      </c>
      <c r="C21" s="21" t="s">
        <v>29</v>
      </c>
      <c r="D21" s="21"/>
      <c r="E21" s="21"/>
      <c r="F21" s="22">
        <f>F22</f>
        <v>26324.300000000003</v>
      </c>
      <c r="G21" s="22">
        <f>G22</f>
        <v>24188.100000000002</v>
      </c>
    </row>
    <row r="22" spans="1:7" s="6" customFormat="1" ht="47.25">
      <c r="A22" s="19" t="s">
        <v>130</v>
      </c>
      <c r="B22" s="20">
        <v>706</v>
      </c>
      <c r="C22" s="21" t="s">
        <v>29</v>
      </c>
      <c r="D22" s="21" t="s">
        <v>139</v>
      </c>
      <c r="E22" s="21"/>
      <c r="F22" s="22">
        <f>F24+F25+F28+F26</f>
        <v>26324.300000000003</v>
      </c>
      <c r="G22" s="22">
        <f>G24+G25+G28+G26</f>
        <v>24188.100000000002</v>
      </c>
    </row>
    <row r="23" spans="1:7" s="6" customFormat="1" ht="18.75" customHeight="1">
      <c r="A23" s="19" t="s">
        <v>90</v>
      </c>
      <c r="B23" s="20">
        <v>706</v>
      </c>
      <c r="C23" s="21" t="s">
        <v>29</v>
      </c>
      <c r="D23" s="21" t="s">
        <v>140</v>
      </c>
      <c r="E23" s="21"/>
      <c r="F23" s="22">
        <f>F24+F25+F26</f>
        <v>24701.4</v>
      </c>
      <c r="G23" s="22">
        <f>G24+G25+G26</f>
        <v>22565.2</v>
      </c>
    </row>
    <row r="24" spans="1:7" s="6" customFormat="1" ht="63">
      <c r="A24" s="19" t="s">
        <v>66</v>
      </c>
      <c r="B24" s="20">
        <v>706</v>
      </c>
      <c r="C24" s="21" t="s">
        <v>29</v>
      </c>
      <c r="D24" s="21" t="s">
        <v>140</v>
      </c>
      <c r="E24" s="21" t="s">
        <v>67</v>
      </c>
      <c r="F24" s="22">
        <v>19804.4</v>
      </c>
      <c r="G24" s="22">
        <v>19804.4</v>
      </c>
    </row>
    <row r="25" spans="1:7" s="6" customFormat="1" ht="31.5">
      <c r="A25" s="19" t="s">
        <v>134</v>
      </c>
      <c r="B25" s="20">
        <v>706</v>
      </c>
      <c r="C25" s="21" t="s">
        <v>29</v>
      </c>
      <c r="D25" s="21" t="s">
        <v>140</v>
      </c>
      <c r="E25" s="21" t="s">
        <v>61</v>
      </c>
      <c r="F25" s="22">
        <f>4897-432.4</f>
        <v>4464.6</v>
      </c>
      <c r="G25" s="22">
        <f>22565.2-G24-256.4</f>
        <v>2504.399999999999</v>
      </c>
    </row>
    <row r="26" spans="1:7" s="6" customFormat="1" ht="24.75" customHeight="1">
      <c r="A26" s="19" t="s">
        <v>84</v>
      </c>
      <c r="B26" s="20">
        <v>706</v>
      </c>
      <c r="C26" s="21" t="s">
        <v>29</v>
      </c>
      <c r="D26" s="21" t="s">
        <v>140</v>
      </c>
      <c r="E26" s="21" t="s">
        <v>85</v>
      </c>
      <c r="F26" s="22">
        <v>432.4</v>
      </c>
      <c r="G26" s="22">
        <v>256.4</v>
      </c>
    </row>
    <row r="27" spans="1:7" s="6" customFormat="1" ht="31.5">
      <c r="A27" s="19" t="s">
        <v>78</v>
      </c>
      <c r="B27" s="20">
        <v>706</v>
      </c>
      <c r="C27" s="21" t="s">
        <v>29</v>
      </c>
      <c r="D27" s="21" t="s">
        <v>141</v>
      </c>
      <c r="E27" s="21"/>
      <c r="F27" s="22">
        <f>F28</f>
        <v>1622.9</v>
      </c>
      <c r="G27" s="22">
        <f>G28</f>
        <v>1622.9</v>
      </c>
    </row>
    <row r="28" spans="1:7" s="6" customFormat="1" ht="63">
      <c r="A28" s="19" t="s">
        <v>66</v>
      </c>
      <c r="B28" s="20">
        <v>706</v>
      </c>
      <c r="C28" s="21" t="s">
        <v>29</v>
      </c>
      <c r="D28" s="21" t="s">
        <v>141</v>
      </c>
      <c r="E28" s="21" t="s">
        <v>67</v>
      </c>
      <c r="F28" s="22">
        <v>1622.9</v>
      </c>
      <c r="G28" s="22">
        <v>1622.9</v>
      </c>
    </row>
    <row r="29" spans="1:7" s="6" customFormat="1" ht="18.75" customHeight="1">
      <c r="A29" s="23" t="s">
        <v>9</v>
      </c>
      <c r="B29" s="20">
        <v>706</v>
      </c>
      <c r="C29" s="24" t="s">
        <v>39</v>
      </c>
      <c r="D29" s="24"/>
      <c r="E29" s="24"/>
      <c r="F29" s="36">
        <f>F30</f>
        <v>500</v>
      </c>
      <c r="G29" s="36">
        <f>G30</f>
        <v>500</v>
      </c>
    </row>
    <row r="30" spans="1:7" s="6" customFormat="1" ht="18.75" customHeight="1">
      <c r="A30" s="19" t="s">
        <v>10</v>
      </c>
      <c r="B30" s="20">
        <v>706</v>
      </c>
      <c r="C30" s="21" t="s">
        <v>39</v>
      </c>
      <c r="D30" s="21" t="s">
        <v>219</v>
      </c>
      <c r="E30" s="21"/>
      <c r="F30" s="22">
        <f>F31</f>
        <v>500</v>
      </c>
      <c r="G30" s="22">
        <f>G31</f>
        <v>500</v>
      </c>
    </row>
    <row r="31" spans="1:7" s="6" customFormat="1" ht="18.75" customHeight="1">
      <c r="A31" s="19" t="s">
        <v>84</v>
      </c>
      <c r="B31" s="20">
        <v>706</v>
      </c>
      <c r="C31" s="21" t="s">
        <v>39</v>
      </c>
      <c r="D31" s="21" t="s">
        <v>219</v>
      </c>
      <c r="E31" s="21" t="s">
        <v>85</v>
      </c>
      <c r="F31" s="22">
        <v>500</v>
      </c>
      <c r="G31" s="22">
        <v>500</v>
      </c>
    </row>
    <row r="32" spans="1:7" s="6" customFormat="1" ht="20.25" customHeight="1">
      <c r="A32" s="19" t="s">
        <v>92</v>
      </c>
      <c r="B32" s="20"/>
      <c r="C32" s="21" t="s">
        <v>91</v>
      </c>
      <c r="D32" s="21"/>
      <c r="E32" s="21"/>
      <c r="F32" s="22">
        <f>F36+F33+F50+F46+F54</f>
        <v>7688.2</v>
      </c>
      <c r="G32" s="22">
        <f>G36+G33+G50+G46+G54</f>
        <v>7587.2</v>
      </c>
    </row>
    <row r="33" spans="1:7" s="6" customFormat="1" ht="66" customHeight="1">
      <c r="A33" s="19" t="s">
        <v>131</v>
      </c>
      <c r="B33" s="20">
        <v>706</v>
      </c>
      <c r="C33" s="21" t="s">
        <v>91</v>
      </c>
      <c r="D33" s="21" t="s">
        <v>187</v>
      </c>
      <c r="E33" s="21"/>
      <c r="F33" s="22">
        <v>0</v>
      </c>
      <c r="G33" s="22">
        <v>0</v>
      </c>
    </row>
    <row r="34" spans="1:7" s="6" customFormat="1" ht="36.75" customHeight="1">
      <c r="A34" s="19" t="s">
        <v>188</v>
      </c>
      <c r="B34" s="20">
        <v>706</v>
      </c>
      <c r="C34" s="21" t="s">
        <v>91</v>
      </c>
      <c r="D34" s="21" t="s">
        <v>286</v>
      </c>
      <c r="E34" s="21"/>
      <c r="F34" s="22">
        <v>0</v>
      </c>
      <c r="G34" s="22">
        <v>0</v>
      </c>
    </row>
    <row r="35" spans="1:7" s="6" customFormat="1" ht="36.75" customHeight="1">
      <c r="A35" s="19" t="s">
        <v>134</v>
      </c>
      <c r="B35" s="20">
        <v>706</v>
      </c>
      <c r="C35" s="21" t="s">
        <v>91</v>
      </c>
      <c r="D35" s="21" t="s">
        <v>286</v>
      </c>
      <c r="E35" s="21" t="s">
        <v>61</v>
      </c>
      <c r="F35" s="22">
        <v>0</v>
      </c>
      <c r="G35" s="22">
        <v>0</v>
      </c>
    </row>
    <row r="36" spans="1:7" s="6" customFormat="1" ht="52.5" customHeight="1">
      <c r="A36" s="19" t="s">
        <v>130</v>
      </c>
      <c r="B36" s="20">
        <v>706</v>
      </c>
      <c r="C36" s="21" t="s">
        <v>91</v>
      </c>
      <c r="D36" s="21" t="s">
        <v>139</v>
      </c>
      <c r="E36" s="21"/>
      <c r="F36" s="22">
        <f>F37+F40+F43</f>
        <v>3290.2</v>
      </c>
      <c r="G36" s="22">
        <f>G37+G40+G43</f>
        <v>3290.2</v>
      </c>
    </row>
    <row r="37" spans="1:7" s="6" customFormat="1" ht="24.75" customHeight="1">
      <c r="A37" s="19" t="s">
        <v>95</v>
      </c>
      <c r="B37" s="20">
        <v>706</v>
      </c>
      <c r="C37" s="21" t="s">
        <v>91</v>
      </c>
      <c r="D37" s="21" t="s">
        <v>160</v>
      </c>
      <c r="E37" s="21"/>
      <c r="F37" s="22">
        <f>F38+F39</f>
        <v>2261.2</v>
      </c>
      <c r="G37" s="22">
        <f>G38+G39</f>
        <v>2261.2</v>
      </c>
    </row>
    <row r="38" spans="1:7" s="6" customFormat="1" ht="63">
      <c r="A38" s="19" t="s">
        <v>66</v>
      </c>
      <c r="B38" s="20">
        <v>706</v>
      </c>
      <c r="C38" s="21" t="s">
        <v>91</v>
      </c>
      <c r="D38" s="21" t="s">
        <v>160</v>
      </c>
      <c r="E38" s="21" t="s">
        <v>67</v>
      </c>
      <c r="F38" s="22">
        <v>1263.6</v>
      </c>
      <c r="G38" s="22">
        <v>1263.6</v>
      </c>
    </row>
    <row r="39" spans="1:7" s="6" customFormat="1" ht="36" customHeight="1">
      <c r="A39" s="19" t="s">
        <v>134</v>
      </c>
      <c r="B39" s="20">
        <v>706</v>
      </c>
      <c r="C39" s="21" t="s">
        <v>91</v>
      </c>
      <c r="D39" s="21" t="s">
        <v>160</v>
      </c>
      <c r="E39" s="21" t="s">
        <v>61</v>
      </c>
      <c r="F39" s="22">
        <f>2261.2-F38</f>
        <v>997.5999999999999</v>
      </c>
      <c r="G39" s="22">
        <f>2261.2-G38</f>
        <v>997.5999999999999</v>
      </c>
    </row>
    <row r="40" spans="1:7" s="6" customFormat="1" ht="38.25" customHeight="1">
      <c r="A40" s="25" t="s">
        <v>94</v>
      </c>
      <c r="B40" s="20">
        <v>706</v>
      </c>
      <c r="C40" s="21" t="s">
        <v>91</v>
      </c>
      <c r="D40" s="21" t="s">
        <v>175</v>
      </c>
      <c r="E40" s="21"/>
      <c r="F40" s="22">
        <f>+F42+F41</f>
        <v>686</v>
      </c>
      <c r="G40" s="22">
        <f>+G42+G41</f>
        <v>686</v>
      </c>
    </row>
    <row r="41" spans="1:7" s="6" customFormat="1" ht="66.75" customHeight="1">
      <c r="A41" s="19" t="s">
        <v>66</v>
      </c>
      <c r="B41" s="20">
        <v>706</v>
      </c>
      <c r="C41" s="21" t="s">
        <v>91</v>
      </c>
      <c r="D41" s="21" t="s">
        <v>175</v>
      </c>
      <c r="E41" s="21" t="s">
        <v>67</v>
      </c>
      <c r="F41" s="22">
        <v>444.5</v>
      </c>
      <c r="G41" s="22">
        <v>444.5</v>
      </c>
    </row>
    <row r="42" spans="1:7" s="6" customFormat="1" ht="36.75" customHeight="1">
      <c r="A42" s="19" t="s">
        <v>134</v>
      </c>
      <c r="B42" s="20">
        <v>706</v>
      </c>
      <c r="C42" s="21" t="s">
        <v>91</v>
      </c>
      <c r="D42" s="21" t="s">
        <v>175</v>
      </c>
      <c r="E42" s="21" t="s">
        <v>61</v>
      </c>
      <c r="F42" s="22">
        <f>686-F41</f>
        <v>241.5</v>
      </c>
      <c r="G42" s="22">
        <f>686-G41</f>
        <v>241.5</v>
      </c>
    </row>
    <row r="43" spans="1:7" s="6" customFormat="1" ht="24.75" customHeight="1">
      <c r="A43" s="19" t="s">
        <v>93</v>
      </c>
      <c r="B43" s="20">
        <v>706</v>
      </c>
      <c r="C43" s="21" t="s">
        <v>91</v>
      </c>
      <c r="D43" s="21" t="s">
        <v>176</v>
      </c>
      <c r="E43" s="21"/>
      <c r="F43" s="22">
        <f>F44+F45</f>
        <v>343</v>
      </c>
      <c r="G43" s="22">
        <f>G44+G45</f>
        <v>343</v>
      </c>
    </row>
    <row r="44" spans="1:7" s="6" customFormat="1" ht="63">
      <c r="A44" s="19" t="s">
        <v>66</v>
      </c>
      <c r="B44" s="20">
        <v>706</v>
      </c>
      <c r="C44" s="21" t="s">
        <v>91</v>
      </c>
      <c r="D44" s="21" t="s">
        <v>176</v>
      </c>
      <c r="E44" s="21" t="s">
        <v>67</v>
      </c>
      <c r="F44" s="22">
        <v>95</v>
      </c>
      <c r="G44" s="22">
        <v>95</v>
      </c>
    </row>
    <row r="45" spans="1:7" s="6" customFormat="1" ht="31.5">
      <c r="A45" s="19" t="s">
        <v>134</v>
      </c>
      <c r="B45" s="20">
        <v>706</v>
      </c>
      <c r="C45" s="21" t="s">
        <v>91</v>
      </c>
      <c r="D45" s="21" t="s">
        <v>176</v>
      </c>
      <c r="E45" s="21" t="s">
        <v>61</v>
      </c>
      <c r="F45" s="22">
        <f>343-F44</f>
        <v>248</v>
      </c>
      <c r="G45" s="22">
        <f>343-G44</f>
        <v>248</v>
      </c>
    </row>
    <row r="46" spans="1:7" s="6" customFormat="1" ht="36" customHeight="1">
      <c r="A46" s="19" t="s">
        <v>282</v>
      </c>
      <c r="B46" s="20">
        <v>706</v>
      </c>
      <c r="C46" s="21" t="s">
        <v>91</v>
      </c>
      <c r="D46" s="21" t="s">
        <v>287</v>
      </c>
      <c r="E46" s="21"/>
      <c r="F46" s="22">
        <f>F47</f>
        <v>300</v>
      </c>
      <c r="G46" s="22">
        <f>G47</f>
        <v>300</v>
      </c>
    </row>
    <row r="47" spans="1:7" s="6" customFormat="1" ht="31.5" customHeight="1">
      <c r="A47" s="19" t="s">
        <v>128</v>
      </c>
      <c r="B47" s="20">
        <v>706</v>
      </c>
      <c r="C47" s="21" t="s">
        <v>91</v>
      </c>
      <c r="D47" s="21" t="s">
        <v>288</v>
      </c>
      <c r="E47" s="21"/>
      <c r="F47" s="22">
        <f>F48+F49</f>
        <v>300</v>
      </c>
      <c r="G47" s="22">
        <f>G48+G49</f>
        <v>300</v>
      </c>
    </row>
    <row r="48" spans="1:7" s="6" customFormat="1" ht="64.5" customHeight="1">
      <c r="A48" s="19" t="s">
        <v>66</v>
      </c>
      <c r="B48" s="20">
        <v>706</v>
      </c>
      <c r="C48" s="21" t="s">
        <v>91</v>
      </c>
      <c r="D48" s="21" t="s">
        <v>283</v>
      </c>
      <c r="E48" s="21" t="s">
        <v>67</v>
      </c>
      <c r="F48" s="22">
        <v>208</v>
      </c>
      <c r="G48" s="22">
        <v>208</v>
      </c>
    </row>
    <row r="49" spans="1:7" s="6" customFormat="1" ht="39" customHeight="1">
      <c r="A49" s="19" t="s">
        <v>134</v>
      </c>
      <c r="B49" s="20">
        <v>706</v>
      </c>
      <c r="C49" s="21" t="s">
        <v>91</v>
      </c>
      <c r="D49" s="21" t="s">
        <v>288</v>
      </c>
      <c r="E49" s="21" t="s">
        <v>61</v>
      </c>
      <c r="F49" s="22">
        <v>92</v>
      </c>
      <c r="G49" s="22">
        <v>92</v>
      </c>
    </row>
    <row r="50" spans="1:7" s="44" customFormat="1" ht="43.5" customHeight="1">
      <c r="A50" s="19" t="s">
        <v>284</v>
      </c>
      <c r="B50" s="20">
        <v>706</v>
      </c>
      <c r="C50" s="21" t="s">
        <v>91</v>
      </c>
      <c r="D50" s="21" t="s">
        <v>289</v>
      </c>
      <c r="E50" s="21"/>
      <c r="F50" s="22">
        <f>F51</f>
        <v>300</v>
      </c>
      <c r="G50" s="22">
        <f>G51</f>
        <v>300</v>
      </c>
    </row>
    <row r="51" spans="1:7" s="44" customFormat="1" ht="27" customHeight="1">
      <c r="A51" s="19" t="s">
        <v>128</v>
      </c>
      <c r="B51" s="20">
        <v>706</v>
      </c>
      <c r="C51" s="21" t="s">
        <v>91</v>
      </c>
      <c r="D51" s="21" t="s">
        <v>290</v>
      </c>
      <c r="E51" s="21"/>
      <c r="F51" s="22">
        <f>F52+F53</f>
        <v>300</v>
      </c>
      <c r="G51" s="22">
        <f>G52+G53</f>
        <v>300</v>
      </c>
    </row>
    <row r="52" spans="1:7" s="44" customFormat="1" ht="56.25" customHeight="1">
      <c r="A52" s="19" t="s">
        <v>66</v>
      </c>
      <c r="B52" s="20">
        <v>706</v>
      </c>
      <c r="C52" s="21" t="s">
        <v>91</v>
      </c>
      <c r="D52" s="21" t="s">
        <v>290</v>
      </c>
      <c r="E52" s="21" t="s">
        <v>67</v>
      </c>
      <c r="F52" s="22">
        <v>248</v>
      </c>
      <c r="G52" s="43">
        <v>248</v>
      </c>
    </row>
    <row r="53" spans="1:7" s="44" customFormat="1" ht="36" customHeight="1">
      <c r="A53" s="19" t="s">
        <v>134</v>
      </c>
      <c r="B53" s="20">
        <v>706</v>
      </c>
      <c r="C53" s="21" t="s">
        <v>91</v>
      </c>
      <c r="D53" s="21" t="s">
        <v>290</v>
      </c>
      <c r="E53" s="21" t="s">
        <v>61</v>
      </c>
      <c r="F53" s="22">
        <v>52</v>
      </c>
      <c r="G53" s="43">
        <v>52</v>
      </c>
    </row>
    <row r="54" spans="1:7" s="44" customFormat="1" ht="33.75" customHeight="1">
      <c r="A54" s="19" t="s">
        <v>89</v>
      </c>
      <c r="B54" s="29" t="s">
        <v>285</v>
      </c>
      <c r="C54" s="21" t="s">
        <v>91</v>
      </c>
      <c r="D54" s="21" t="s">
        <v>165</v>
      </c>
      <c r="E54" s="21"/>
      <c r="F54" s="22">
        <f>F55</f>
        <v>3798</v>
      </c>
      <c r="G54" s="22">
        <f>G55</f>
        <v>3697</v>
      </c>
    </row>
    <row r="55" spans="1:7" s="44" customFormat="1" ht="27" customHeight="1">
      <c r="A55" s="19" t="s">
        <v>128</v>
      </c>
      <c r="B55" s="20">
        <v>706</v>
      </c>
      <c r="C55" s="21" t="s">
        <v>91</v>
      </c>
      <c r="D55" s="21" t="s">
        <v>166</v>
      </c>
      <c r="E55" s="21"/>
      <c r="F55" s="22">
        <f>F56+F57+F58</f>
        <v>3798</v>
      </c>
      <c r="G55" s="22">
        <f>G56+G57+G58</f>
        <v>3697</v>
      </c>
    </row>
    <row r="56" spans="1:7" s="44" customFormat="1" ht="60.75" customHeight="1">
      <c r="A56" s="19" t="s">
        <v>66</v>
      </c>
      <c r="B56" s="20">
        <v>706</v>
      </c>
      <c r="C56" s="21" t="s">
        <v>91</v>
      </c>
      <c r="D56" s="21" t="s">
        <v>166</v>
      </c>
      <c r="E56" s="21" t="s">
        <v>67</v>
      </c>
      <c r="F56" s="22">
        <v>3240</v>
      </c>
      <c r="G56" s="22">
        <v>3240</v>
      </c>
    </row>
    <row r="57" spans="1:7" s="44" customFormat="1" ht="31.5">
      <c r="A57" s="19" t="s">
        <v>134</v>
      </c>
      <c r="B57" s="20">
        <v>706</v>
      </c>
      <c r="C57" s="21" t="s">
        <v>91</v>
      </c>
      <c r="D57" s="21" t="s">
        <v>166</v>
      </c>
      <c r="E57" s="21" t="s">
        <v>61</v>
      </c>
      <c r="F57" s="22">
        <v>545</v>
      </c>
      <c r="G57" s="22">
        <v>444</v>
      </c>
    </row>
    <row r="58" spans="1:7" s="6" customFormat="1" ht="25.5" customHeight="1">
      <c r="A58" s="19" t="s">
        <v>84</v>
      </c>
      <c r="B58" s="20">
        <v>706</v>
      </c>
      <c r="C58" s="21" t="s">
        <v>91</v>
      </c>
      <c r="D58" s="21" t="s">
        <v>166</v>
      </c>
      <c r="E58" s="21" t="s">
        <v>85</v>
      </c>
      <c r="F58" s="22">
        <v>13</v>
      </c>
      <c r="G58" s="22">
        <v>13</v>
      </c>
    </row>
    <row r="59" spans="1:7" s="6" customFormat="1" ht="30" customHeight="1">
      <c r="A59" s="19" t="s">
        <v>193</v>
      </c>
      <c r="B59" s="20">
        <v>706</v>
      </c>
      <c r="C59" s="21" t="s">
        <v>192</v>
      </c>
      <c r="D59" s="21"/>
      <c r="E59" s="21"/>
      <c r="F59" s="22">
        <v>3439.8</v>
      </c>
      <c r="G59" s="22">
        <v>3445.8</v>
      </c>
    </row>
    <row r="60" spans="1:7" s="6" customFormat="1" ht="34.5" customHeight="1">
      <c r="A60" s="19" t="s">
        <v>194</v>
      </c>
      <c r="B60" s="20">
        <v>706</v>
      </c>
      <c r="C60" s="21" t="s">
        <v>189</v>
      </c>
      <c r="D60" s="21" t="s">
        <v>165</v>
      </c>
      <c r="E60" s="21"/>
      <c r="F60" s="22">
        <v>3439.8</v>
      </c>
      <c r="G60" s="22">
        <v>3445.8</v>
      </c>
    </row>
    <row r="61" spans="1:7" s="6" customFormat="1" ht="18.75" customHeight="1">
      <c r="A61" s="19" t="s">
        <v>89</v>
      </c>
      <c r="B61" s="20">
        <v>706</v>
      </c>
      <c r="C61" s="21" t="s">
        <v>62</v>
      </c>
      <c r="D61" s="21" t="s">
        <v>165</v>
      </c>
      <c r="E61" s="21"/>
      <c r="F61" s="22">
        <f>F62</f>
        <v>3439.8</v>
      </c>
      <c r="G61" s="22">
        <v>3445.8</v>
      </c>
    </row>
    <row r="62" spans="1:7" s="6" customFormat="1" ht="22.5" customHeight="1">
      <c r="A62" s="19" t="s">
        <v>191</v>
      </c>
      <c r="B62" s="20">
        <v>706</v>
      </c>
      <c r="C62" s="21" t="s">
        <v>189</v>
      </c>
      <c r="D62" s="21" t="s">
        <v>190</v>
      </c>
      <c r="E62" s="21"/>
      <c r="F62" s="22">
        <v>3439.8</v>
      </c>
      <c r="G62" s="22">
        <v>3445.8</v>
      </c>
    </row>
    <row r="63" spans="1:7" s="6" customFormat="1" ht="35.25" customHeight="1">
      <c r="A63" s="19" t="s">
        <v>66</v>
      </c>
      <c r="B63" s="20">
        <v>706</v>
      </c>
      <c r="C63" s="21" t="s">
        <v>189</v>
      </c>
      <c r="D63" s="21" t="s">
        <v>190</v>
      </c>
      <c r="E63" s="21" t="s">
        <v>67</v>
      </c>
      <c r="F63" s="22">
        <v>3195.5</v>
      </c>
      <c r="G63" s="22">
        <v>3195.5</v>
      </c>
    </row>
    <row r="64" spans="1:7" s="6" customFormat="1" ht="36" customHeight="1">
      <c r="A64" s="19" t="s">
        <v>134</v>
      </c>
      <c r="B64" s="20">
        <v>706</v>
      </c>
      <c r="C64" s="21" t="s">
        <v>189</v>
      </c>
      <c r="D64" s="21" t="s">
        <v>190</v>
      </c>
      <c r="E64" s="21" t="s">
        <v>61</v>
      </c>
      <c r="F64" s="22">
        <f>244.3-15</f>
        <v>229.3</v>
      </c>
      <c r="G64" s="22">
        <f>250.3-15</f>
        <v>235.3</v>
      </c>
    </row>
    <row r="65" spans="1:7" s="6" customFormat="1" ht="36" customHeight="1">
      <c r="A65" s="19" t="s">
        <v>84</v>
      </c>
      <c r="B65" s="20">
        <v>706</v>
      </c>
      <c r="C65" s="21" t="s">
        <v>189</v>
      </c>
      <c r="D65" s="21" t="s">
        <v>190</v>
      </c>
      <c r="E65" s="21" t="s">
        <v>85</v>
      </c>
      <c r="F65" s="22">
        <v>15</v>
      </c>
      <c r="G65" s="22">
        <v>15</v>
      </c>
    </row>
    <row r="66" spans="1:7" s="6" customFormat="1" ht="18.75" customHeight="1">
      <c r="A66" s="23" t="s">
        <v>52</v>
      </c>
      <c r="B66" s="20">
        <v>706</v>
      </c>
      <c r="C66" s="24" t="s">
        <v>51</v>
      </c>
      <c r="D66" s="24"/>
      <c r="E66" s="24"/>
      <c r="F66" s="22">
        <f>F67+F76+F84</f>
        <v>47975</v>
      </c>
      <c r="G66" s="22">
        <f>G67+G76+G84</f>
        <v>48647</v>
      </c>
    </row>
    <row r="67" spans="1:7" s="6" customFormat="1" ht="18.75" customHeight="1">
      <c r="A67" s="19" t="s">
        <v>79</v>
      </c>
      <c r="B67" s="20">
        <v>706</v>
      </c>
      <c r="C67" s="21" t="s">
        <v>80</v>
      </c>
      <c r="D67" s="21"/>
      <c r="E67" s="21"/>
      <c r="F67" s="22">
        <f>F68+F71</f>
        <v>1728</v>
      </c>
      <c r="G67" s="22">
        <f>G68+G71</f>
        <v>1328</v>
      </c>
    </row>
    <row r="68" spans="1:7" s="6" customFormat="1" ht="63">
      <c r="A68" s="19" t="s">
        <v>180</v>
      </c>
      <c r="B68" s="20">
        <v>706</v>
      </c>
      <c r="C68" s="21" t="s">
        <v>80</v>
      </c>
      <c r="D68" s="21" t="s">
        <v>179</v>
      </c>
      <c r="E68" s="21"/>
      <c r="F68" s="22">
        <f>F69</f>
        <v>500</v>
      </c>
      <c r="G68" s="22">
        <f>G69</f>
        <v>100</v>
      </c>
    </row>
    <row r="69" spans="1:7" s="6" customFormat="1" ht="21" customHeight="1">
      <c r="A69" s="19" t="s">
        <v>104</v>
      </c>
      <c r="B69" s="20">
        <v>706</v>
      </c>
      <c r="C69" s="21" t="s">
        <v>80</v>
      </c>
      <c r="D69" s="21" t="s">
        <v>181</v>
      </c>
      <c r="E69" s="21"/>
      <c r="F69" s="22">
        <f>F70</f>
        <v>500</v>
      </c>
      <c r="G69" s="22">
        <f>G70</f>
        <v>100</v>
      </c>
    </row>
    <row r="70" spans="1:7" s="6" customFormat="1" ht="30" customHeight="1">
      <c r="A70" s="19" t="s">
        <v>134</v>
      </c>
      <c r="B70" s="20">
        <v>706</v>
      </c>
      <c r="C70" s="21" t="s">
        <v>80</v>
      </c>
      <c r="D70" s="21" t="s">
        <v>181</v>
      </c>
      <c r="E70" s="21" t="s">
        <v>61</v>
      </c>
      <c r="F70" s="22">
        <v>500</v>
      </c>
      <c r="G70" s="22">
        <v>100</v>
      </c>
    </row>
    <row r="71" spans="1:7" s="6" customFormat="1" ht="30" customHeight="1">
      <c r="A71" s="19" t="s">
        <v>89</v>
      </c>
      <c r="B71" s="20">
        <v>706</v>
      </c>
      <c r="C71" s="21" t="s">
        <v>80</v>
      </c>
      <c r="D71" s="21" t="s">
        <v>165</v>
      </c>
      <c r="E71" s="21"/>
      <c r="F71" s="22">
        <f>F72+F74</f>
        <v>1228</v>
      </c>
      <c r="G71" s="22">
        <f>G72+G74</f>
        <v>1228</v>
      </c>
    </row>
    <row r="72" spans="1:7" s="6" customFormat="1" ht="47.25">
      <c r="A72" s="19" t="s">
        <v>109</v>
      </c>
      <c r="B72" s="20">
        <v>706</v>
      </c>
      <c r="C72" s="21" t="s">
        <v>80</v>
      </c>
      <c r="D72" s="21" t="s">
        <v>291</v>
      </c>
      <c r="E72" s="21"/>
      <c r="F72" s="22">
        <f>F73</f>
        <v>480.3</v>
      </c>
      <c r="G72" s="22">
        <f>G73</f>
        <v>480.3</v>
      </c>
    </row>
    <row r="73" spans="1:7" s="6" customFormat="1" ht="31.5">
      <c r="A73" s="19" t="s">
        <v>134</v>
      </c>
      <c r="B73" s="20">
        <v>706</v>
      </c>
      <c r="C73" s="21" t="s">
        <v>80</v>
      </c>
      <c r="D73" s="21" t="s">
        <v>291</v>
      </c>
      <c r="E73" s="21" t="s">
        <v>61</v>
      </c>
      <c r="F73" s="22">
        <v>480.3</v>
      </c>
      <c r="G73" s="22">
        <v>480.3</v>
      </c>
    </row>
    <row r="74" spans="1:7" s="6" customFormat="1" ht="47.25">
      <c r="A74" s="19" t="s">
        <v>129</v>
      </c>
      <c r="B74" s="20">
        <v>706</v>
      </c>
      <c r="C74" s="21" t="s">
        <v>80</v>
      </c>
      <c r="D74" s="21" t="s">
        <v>292</v>
      </c>
      <c r="E74" s="21"/>
      <c r="F74" s="22">
        <f>F75</f>
        <v>747.7</v>
      </c>
      <c r="G74" s="22">
        <f>G75</f>
        <v>747.7</v>
      </c>
    </row>
    <row r="75" spans="1:7" s="6" customFormat="1" ht="31.5">
      <c r="A75" s="19" t="s">
        <v>134</v>
      </c>
      <c r="B75" s="20">
        <v>706</v>
      </c>
      <c r="C75" s="21" t="s">
        <v>80</v>
      </c>
      <c r="D75" s="21" t="s">
        <v>292</v>
      </c>
      <c r="E75" s="21" t="s">
        <v>61</v>
      </c>
      <c r="F75" s="22">
        <v>747.7</v>
      </c>
      <c r="G75" s="22">
        <v>747.7</v>
      </c>
    </row>
    <row r="76" spans="1:7" s="6" customFormat="1" ht="24.75" customHeight="1">
      <c r="A76" s="19" t="s">
        <v>53</v>
      </c>
      <c r="B76" s="20">
        <v>706</v>
      </c>
      <c r="C76" s="21" t="s">
        <v>54</v>
      </c>
      <c r="D76" s="21"/>
      <c r="E76" s="21"/>
      <c r="F76" s="22">
        <f>F79+F81+F83</f>
        <v>45837</v>
      </c>
      <c r="G76" s="22">
        <f>G79+G81+G83</f>
        <v>46909</v>
      </c>
    </row>
    <row r="77" spans="1:7" s="6" customFormat="1" ht="52.5" customHeight="1">
      <c r="A77" s="19" t="s">
        <v>215</v>
      </c>
      <c r="B77" s="20">
        <v>706</v>
      </c>
      <c r="C77" s="21" t="s">
        <v>54</v>
      </c>
      <c r="D77" s="21" t="s">
        <v>220</v>
      </c>
      <c r="E77" s="21"/>
      <c r="F77" s="22">
        <f>F79+F81+F83</f>
        <v>45837</v>
      </c>
      <c r="G77" s="22">
        <f>G79+G81+G83</f>
        <v>46909</v>
      </c>
    </row>
    <row r="78" spans="1:7" s="6" customFormat="1" ht="30" customHeight="1">
      <c r="A78" s="19" t="s">
        <v>53</v>
      </c>
      <c r="B78" s="20">
        <v>706</v>
      </c>
      <c r="C78" s="21" t="s">
        <v>54</v>
      </c>
      <c r="D78" s="21" t="s">
        <v>221</v>
      </c>
      <c r="E78" s="21"/>
      <c r="F78" s="22">
        <f>F79</f>
        <v>18565</v>
      </c>
      <c r="G78" s="22">
        <f>G79</f>
        <v>19625</v>
      </c>
    </row>
    <row r="79" spans="1:7" s="6" customFormat="1" ht="31.5">
      <c r="A79" s="19" t="s">
        <v>134</v>
      </c>
      <c r="B79" s="20">
        <v>706</v>
      </c>
      <c r="C79" s="21" t="s">
        <v>54</v>
      </c>
      <c r="D79" s="21" t="s">
        <v>221</v>
      </c>
      <c r="E79" s="21" t="s">
        <v>61</v>
      </c>
      <c r="F79" s="22">
        <v>18565</v>
      </c>
      <c r="G79" s="22">
        <v>19625</v>
      </c>
    </row>
    <row r="80" spans="1:7" s="6" customFormat="1" ht="47.25">
      <c r="A80" s="19" t="s">
        <v>135</v>
      </c>
      <c r="B80" s="20">
        <v>706</v>
      </c>
      <c r="C80" s="21" t="s">
        <v>54</v>
      </c>
      <c r="D80" s="21" t="s">
        <v>229</v>
      </c>
      <c r="E80" s="21"/>
      <c r="F80" s="22">
        <f>F81</f>
        <v>26757</v>
      </c>
      <c r="G80" s="22">
        <f>G81</f>
        <v>26769</v>
      </c>
    </row>
    <row r="81" spans="1:7" s="6" customFormat="1" ht="36" customHeight="1">
      <c r="A81" s="19" t="s">
        <v>134</v>
      </c>
      <c r="B81" s="20">
        <v>706</v>
      </c>
      <c r="C81" s="21" t="s">
        <v>54</v>
      </c>
      <c r="D81" s="21" t="s">
        <v>229</v>
      </c>
      <c r="E81" s="21" t="s">
        <v>61</v>
      </c>
      <c r="F81" s="22">
        <v>26757</v>
      </c>
      <c r="G81" s="22">
        <v>26769</v>
      </c>
    </row>
    <row r="82" spans="1:7" s="6" customFormat="1" ht="47.25">
      <c r="A82" s="19" t="s">
        <v>136</v>
      </c>
      <c r="B82" s="20">
        <v>706</v>
      </c>
      <c r="C82" s="21" t="s">
        <v>54</v>
      </c>
      <c r="D82" s="21" t="s">
        <v>229</v>
      </c>
      <c r="E82" s="21"/>
      <c r="F82" s="22">
        <f>F83</f>
        <v>515</v>
      </c>
      <c r="G82" s="22">
        <f>G83</f>
        <v>515</v>
      </c>
    </row>
    <row r="83" spans="1:7" s="6" customFormat="1" ht="31.5">
      <c r="A83" s="19" t="s">
        <v>134</v>
      </c>
      <c r="B83" s="20">
        <v>706</v>
      </c>
      <c r="C83" s="21" t="s">
        <v>54</v>
      </c>
      <c r="D83" s="21" t="s">
        <v>229</v>
      </c>
      <c r="E83" s="21" t="s">
        <v>61</v>
      </c>
      <c r="F83" s="22">
        <v>515</v>
      </c>
      <c r="G83" s="22">
        <v>515</v>
      </c>
    </row>
    <row r="84" spans="1:7" s="6" customFormat="1" ht="27" customHeight="1">
      <c r="A84" s="19" t="s">
        <v>64</v>
      </c>
      <c r="B84" s="20">
        <v>706</v>
      </c>
      <c r="C84" s="21" t="s">
        <v>63</v>
      </c>
      <c r="D84" s="21"/>
      <c r="E84" s="21"/>
      <c r="F84" s="22">
        <f>F87+F88</f>
        <v>410</v>
      </c>
      <c r="G84" s="22">
        <f>G87+G88</f>
        <v>410</v>
      </c>
    </row>
    <row r="85" spans="1:7" s="6" customFormat="1" ht="48.75" customHeight="1">
      <c r="A85" s="19" t="s">
        <v>111</v>
      </c>
      <c r="B85" s="20">
        <v>706</v>
      </c>
      <c r="C85" s="21" t="s">
        <v>63</v>
      </c>
      <c r="D85" s="21" t="s">
        <v>173</v>
      </c>
      <c r="E85" s="21"/>
      <c r="F85" s="22">
        <f>F86</f>
        <v>300</v>
      </c>
      <c r="G85" s="22">
        <f>G86</f>
        <v>300</v>
      </c>
    </row>
    <row r="86" spans="1:7" s="6" customFormat="1" ht="22.5" customHeight="1">
      <c r="A86" s="19" t="s">
        <v>112</v>
      </c>
      <c r="B86" s="20">
        <v>706</v>
      </c>
      <c r="C86" s="21" t="s">
        <v>63</v>
      </c>
      <c r="D86" s="21" t="s">
        <v>174</v>
      </c>
      <c r="E86" s="21"/>
      <c r="F86" s="22">
        <f>F87</f>
        <v>300</v>
      </c>
      <c r="G86" s="22">
        <f>G87</f>
        <v>300</v>
      </c>
    </row>
    <row r="87" spans="1:7" s="6" customFormat="1" ht="21" customHeight="1">
      <c r="A87" s="19" t="s">
        <v>84</v>
      </c>
      <c r="B87" s="20">
        <v>706</v>
      </c>
      <c r="C87" s="21" t="s">
        <v>63</v>
      </c>
      <c r="D87" s="21" t="s">
        <v>174</v>
      </c>
      <c r="E87" s="21" t="s">
        <v>85</v>
      </c>
      <c r="F87" s="22">
        <v>300</v>
      </c>
      <c r="G87" s="22">
        <v>300</v>
      </c>
    </row>
    <row r="88" spans="1:7" s="6" customFormat="1" ht="63">
      <c r="A88" s="19" t="s">
        <v>131</v>
      </c>
      <c r="B88" s="20">
        <v>706</v>
      </c>
      <c r="C88" s="21" t="s">
        <v>63</v>
      </c>
      <c r="D88" s="21" t="s">
        <v>187</v>
      </c>
      <c r="E88" s="21"/>
      <c r="F88" s="22">
        <f>F89+F91</f>
        <v>110</v>
      </c>
      <c r="G88" s="22">
        <f>G89+G91</f>
        <v>110</v>
      </c>
    </row>
    <row r="89" spans="1:7" s="6" customFormat="1" ht="50.25" customHeight="1">
      <c r="A89" s="19" t="s">
        <v>205</v>
      </c>
      <c r="B89" s="20">
        <v>706</v>
      </c>
      <c r="C89" s="21" t="s">
        <v>63</v>
      </c>
      <c r="D89" s="21" t="s">
        <v>293</v>
      </c>
      <c r="E89" s="21"/>
      <c r="F89" s="22">
        <f>F90</f>
        <v>90</v>
      </c>
      <c r="G89" s="22">
        <f>G90</f>
        <v>90</v>
      </c>
    </row>
    <row r="90" spans="1:7" s="6" customFormat="1" ht="36.75" customHeight="1">
      <c r="A90" s="19" t="s">
        <v>134</v>
      </c>
      <c r="B90" s="20">
        <v>706</v>
      </c>
      <c r="C90" s="21" t="s">
        <v>63</v>
      </c>
      <c r="D90" s="21" t="s">
        <v>293</v>
      </c>
      <c r="E90" s="21" t="s">
        <v>61</v>
      </c>
      <c r="F90" s="22">
        <v>90</v>
      </c>
      <c r="G90" s="22">
        <v>90</v>
      </c>
    </row>
    <row r="91" spans="1:7" s="6" customFormat="1" ht="63">
      <c r="A91" s="19" t="s">
        <v>133</v>
      </c>
      <c r="B91" s="20">
        <v>706</v>
      </c>
      <c r="C91" s="21" t="s">
        <v>63</v>
      </c>
      <c r="D91" s="21" t="s">
        <v>293</v>
      </c>
      <c r="E91" s="21"/>
      <c r="F91" s="22">
        <v>20</v>
      </c>
      <c r="G91" s="22">
        <v>20</v>
      </c>
    </row>
    <row r="92" spans="1:7" s="6" customFormat="1" ht="31.5">
      <c r="A92" s="19" t="s">
        <v>134</v>
      </c>
      <c r="B92" s="20">
        <v>706</v>
      </c>
      <c r="C92" s="21" t="s">
        <v>63</v>
      </c>
      <c r="D92" s="21" t="s">
        <v>293</v>
      </c>
      <c r="E92" s="21" t="s">
        <v>61</v>
      </c>
      <c r="F92" s="22">
        <v>20</v>
      </c>
      <c r="G92" s="22">
        <v>20</v>
      </c>
    </row>
    <row r="93" spans="1:7" s="6" customFormat="1" ht="21" customHeight="1">
      <c r="A93" s="23" t="s">
        <v>96</v>
      </c>
      <c r="B93" s="20">
        <v>706</v>
      </c>
      <c r="C93" s="24" t="s">
        <v>97</v>
      </c>
      <c r="D93" s="24"/>
      <c r="E93" s="24"/>
      <c r="F93" s="36">
        <f>F95+F106</f>
        <v>8382.2</v>
      </c>
      <c r="G93" s="36">
        <f>G95+G106</f>
        <v>28479.8</v>
      </c>
    </row>
    <row r="94" spans="1:7" s="6" customFormat="1" ht="24.75" customHeight="1">
      <c r="A94" s="23" t="s">
        <v>127</v>
      </c>
      <c r="B94" s="20">
        <v>706</v>
      </c>
      <c r="C94" s="24" t="s">
        <v>126</v>
      </c>
      <c r="D94" s="24"/>
      <c r="E94" s="24"/>
      <c r="F94" s="36">
        <f>F95</f>
        <v>505</v>
      </c>
      <c r="G94" s="36">
        <f>G95</f>
        <v>20505</v>
      </c>
    </row>
    <row r="95" spans="1:7" s="6" customFormat="1" ht="62.25" customHeight="1">
      <c r="A95" s="19" t="s">
        <v>131</v>
      </c>
      <c r="B95" s="20">
        <v>706</v>
      </c>
      <c r="C95" s="21" t="s">
        <v>126</v>
      </c>
      <c r="D95" s="21" t="s">
        <v>187</v>
      </c>
      <c r="E95" s="21"/>
      <c r="F95" s="22">
        <f>F98+F104</f>
        <v>505</v>
      </c>
      <c r="G95" s="22">
        <f>G98+G104</f>
        <v>20505</v>
      </c>
    </row>
    <row r="96" spans="1:7" s="6" customFormat="1" ht="49.5" customHeight="1">
      <c r="A96" s="19" t="s">
        <v>132</v>
      </c>
      <c r="B96" s="20">
        <v>706</v>
      </c>
      <c r="C96" s="21" t="s">
        <v>126</v>
      </c>
      <c r="D96" s="21" t="s">
        <v>296</v>
      </c>
      <c r="E96" s="21"/>
      <c r="F96" s="22">
        <v>0</v>
      </c>
      <c r="G96" s="22">
        <v>0</v>
      </c>
    </row>
    <row r="97" spans="1:7" s="6" customFormat="1" ht="48" customHeight="1">
      <c r="A97" s="19" t="s">
        <v>134</v>
      </c>
      <c r="B97" s="20">
        <v>706</v>
      </c>
      <c r="C97" s="21" t="s">
        <v>126</v>
      </c>
      <c r="D97" s="21" t="s">
        <v>296</v>
      </c>
      <c r="E97" s="21" t="s">
        <v>61</v>
      </c>
      <c r="F97" s="22">
        <v>0</v>
      </c>
      <c r="G97" s="22">
        <v>0</v>
      </c>
    </row>
    <row r="98" spans="1:7" s="6" customFormat="1" ht="47.25">
      <c r="A98" s="19" t="s">
        <v>266</v>
      </c>
      <c r="B98" s="20">
        <v>706</v>
      </c>
      <c r="C98" s="21" t="s">
        <v>126</v>
      </c>
      <c r="D98" s="21" t="s">
        <v>296</v>
      </c>
      <c r="E98" s="21"/>
      <c r="F98" s="22">
        <f>F99</f>
        <v>0</v>
      </c>
      <c r="G98" s="22">
        <f>G99</f>
        <v>20000</v>
      </c>
    </row>
    <row r="99" spans="1:7" s="6" customFormat="1" ht="33.75" customHeight="1">
      <c r="A99" s="19" t="s">
        <v>134</v>
      </c>
      <c r="B99" s="20">
        <v>706</v>
      </c>
      <c r="C99" s="21" t="s">
        <v>126</v>
      </c>
      <c r="D99" s="21" t="s">
        <v>296</v>
      </c>
      <c r="E99" s="21" t="s">
        <v>61</v>
      </c>
      <c r="F99" s="22">
        <v>0</v>
      </c>
      <c r="G99" s="22">
        <v>20000</v>
      </c>
    </row>
    <row r="100" spans="1:7" s="6" customFormat="1" ht="33.75" customHeight="1">
      <c r="A100" s="19" t="s">
        <v>295</v>
      </c>
      <c r="B100" s="20">
        <v>706</v>
      </c>
      <c r="C100" s="21" t="s">
        <v>126</v>
      </c>
      <c r="D100" s="21" t="s">
        <v>294</v>
      </c>
      <c r="E100" s="21"/>
      <c r="F100" s="22"/>
      <c r="G100" s="22"/>
    </row>
    <row r="101" spans="1:7" s="6" customFormat="1" ht="33.75" customHeight="1">
      <c r="A101" s="19" t="s">
        <v>123</v>
      </c>
      <c r="B101" s="20">
        <v>706</v>
      </c>
      <c r="C101" s="21" t="s">
        <v>126</v>
      </c>
      <c r="D101" s="21" t="s">
        <v>294</v>
      </c>
      <c r="E101" s="21" t="s">
        <v>121</v>
      </c>
      <c r="F101" s="22">
        <v>0</v>
      </c>
      <c r="G101" s="22">
        <v>0</v>
      </c>
    </row>
    <row r="102" spans="1:7" s="6" customFormat="1" ht="33.75" customHeight="1">
      <c r="A102" s="19" t="s">
        <v>230</v>
      </c>
      <c r="B102" s="20">
        <v>706</v>
      </c>
      <c r="C102" s="21" t="s">
        <v>126</v>
      </c>
      <c r="D102" s="21" t="s">
        <v>231</v>
      </c>
      <c r="E102" s="21"/>
      <c r="F102" s="22">
        <v>0</v>
      </c>
      <c r="G102" s="22">
        <v>0</v>
      </c>
    </row>
    <row r="103" spans="1:7" s="6" customFormat="1" ht="33.75" customHeight="1">
      <c r="A103" s="19" t="s">
        <v>134</v>
      </c>
      <c r="B103" s="20">
        <v>706</v>
      </c>
      <c r="C103" s="21" t="s">
        <v>126</v>
      </c>
      <c r="D103" s="21" t="s">
        <v>231</v>
      </c>
      <c r="E103" s="21" t="s">
        <v>61</v>
      </c>
      <c r="F103" s="22">
        <v>0</v>
      </c>
      <c r="G103" s="22">
        <v>0</v>
      </c>
    </row>
    <row r="104" spans="1:7" s="6" customFormat="1" ht="63">
      <c r="A104" s="19" t="s">
        <v>138</v>
      </c>
      <c r="B104" s="20">
        <v>706</v>
      </c>
      <c r="C104" s="21" t="s">
        <v>126</v>
      </c>
      <c r="D104" s="21" t="s">
        <v>137</v>
      </c>
      <c r="E104" s="21"/>
      <c r="F104" s="22">
        <f>F105</f>
        <v>505</v>
      </c>
      <c r="G104" s="22">
        <f>G105</f>
        <v>505</v>
      </c>
    </row>
    <row r="105" spans="1:7" s="6" customFormat="1" ht="15.75">
      <c r="A105" s="19" t="s">
        <v>84</v>
      </c>
      <c r="B105" s="20">
        <v>706</v>
      </c>
      <c r="C105" s="21" t="s">
        <v>126</v>
      </c>
      <c r="D105" s="21" t="s">
        <v>137</v>
      </c>
      <c r="E105" s="21" t="s">
        <v>85</v>
      </c>
      <c r="F105" s="22">
        <v>505</v>
      </c>
      <c r="G105" s="22">
        <v>505</v>
      </c>
    </row>
    <row r="106" spans="1:7" s="6" customFormat="1" ht="18.75" customHeight="1">
      <c r="A106" s="19" t="s">
        <v>98</v>
      </c>
      <c r="B106" s="20">
        <v>706</v>
      </c>
      <c r="C106" s="21" t="s">
        <v>99</v>
      </c>
      <c r="D106" s="21"/>
      <c r="E106" s="21"/>
      <c r="F106" s="22">
        <f>F107+F110</f>
        <v>7877.200000000001</v>
      </c>
      <c r="G106" s="22">
        <f>G107+G110</f>
        <v>7974.8</v>
      </c>
    </row>
    <row r="107" spans="1:7" s="6" customFormat="1" ht="47.25">
      <c r="A107" s="19" t="s">
        <v>232</v>
      </c>
      <c r="B107" s="20">
        <v>706</v>
      </c>
      <c r="C107" s="21" t="s">
        <v>99</v>
      </c>
      <c r="D107" s="21" t="s">
        <v>233</v>
      </c>
      <c r="E107" s="21"/>
      <c r="F107" s="22">
        <f>F109</f>
        <v>6577.1</v>
      </c>
      <c r="G107" s="22">
        <f>G109</f>
        <v>6658.6</v>
      </c>
    </row>
    <row r="108" spans="1:7" s="6" customFormat="1" ht="47.25">
      <c r="A108" s="19" t="s">
        <v>226</v>
      </c>
      <c r="B108" s="20">
        <v>706</v>
      </c>
      <c r="C108" s="21" t="s">
        <v>99</v>
      </c>
      <c r="D108" s="21" t="s">
        <v>234</v>
      </c>
      <c r="E108" s="21"/>
      <c r="F108" s="22">
        <v>6577.1</v>
      </c>
      <c r="G108" s="22">
        <v>6658.6</v>
      </c>
    </row>
    <row r="109" spans="1:7" s="6" customFormat="1" ht="31.5">
      <c r="A109" s="19" t="s">
        <v>134</v>
      </c>
      <c r="B109" s="20">
        <v>706</v>
      </c>
      <c r="C109" s="21" t="s">
        <v>99</v>
      </c>
      <c r="D109" s="21" t="s">
        <v>234</v>
      </c>
      <c r="E109" s="21" t="s">
        <v>61</v>
      </c>
      <c r="F109" s="22">
        <v>6577.1</v>
      </c>
      <c r="G109" s="22">
        <v>6658.6</v>
      </c>
    </row>
    <row r="110" spans="1:7" s="6" customFormat="1" ht="47.25">
      <c r="A110" s="19" t="s">
        <v>227</v>
      </c>
      <c r="B110" s="20">
        <v>706</v>
      </c>
      <c r="C110" s="21" t="s">
        <v>99</v>
      </c>
      <c r="D110" s="21" t="s">
        <v>234</v>
      </c>
      <c r="E110" s="21"/>
      <c r="F110" s="22">
        <f>F111</f>
        <v>1300.1</v>
      </c>
      <c r="G110" s="22">
        <f>G111</f>
        <v>1316.2</v>
      </c>
    </row>
    <row r="111" spans="1:7" s="6" customFormat="1" ht="31.5">
      <c r="A111" s="19" t="s">
        <v>134</v>
      </c>
      <c r="B111" s="20">
        <v>706</v>
      </c>
      <c r="C111" s="21" t="s">
        <v>99</v>
      </c>
      <c r="D111" s="21" t="s">
        <v>234</v>
      </c>
      <c r="E111" s="21" t="s">
        <v>61</v>
      </c>
      <c r="F111" s="22">
        <v>1300.1</v>
      </c>
      <c r="G111" s="22">
        <v>1316.2</v>
      </c>
    </row>
    <row r="112" spans="1:7" s="6" customFormat="1" ht="15.75">
      <c r="A112" s="23" t="s">
        <v>15</v>
      </c>
      <c r="B112" s="20">
        <v>706</v>
      </c>
      <c r="C112" s="24" t="s">
        <v>33</v>
      </c>
      <c r="D112" s="24"/>
      <c r="E112" s="24"/>
      <c r="F112" s="36">
        <f>F116</f>
        <v>600</v>
      </c>
      <c r="G112" s="36">
        <f>G116</f>
        <v>500</v>
      </c>
    </row>
    <row r="113" spans="1:7" s="6" customFormat="1" ht="15.75">
      <c r="A113" s="19" t="s">
        <v>21</v>
      </c>
      <c r="B113" s="20">
        <v>706</v>
      </c>
      <c r="C113" s="21" t="s">
        <v>36</v>
      </c>
      <c r="D113" s="21"/>
      <c r="E113" s="21"/>
      <c r="F113" s="22">
        <f>F114</f>
        <v>600</v>
      </c>
      <c r="G113" s="22">
        <f>G114</f>
        <v>500</v>
      </c>
    </row>
    <row r="114" spans="1:7" s="6" customFormat="1" ht="39" customHeight="1">
      <c r="A114" s="19" t="s">
        <v>195</v>
      </c>
      <c r="B114" s="20">
        <v>706</v>
      </c>
      <c r="C114" s="21" t="s">
        <v>36</v>
      </c>
      <c r="D114" s="21" t="s">
        <v>235</v>
      </c>
      <c r="E114" s="21"/>
      <c r="F114" s="22">
        <f>F116</f>
        <v>600</v>
      </c>
      <c r="G114" s="22">
        <f>G116</f>
        <v>500</v>
      </c>
    </row>
    <row r="115" spans="1:7" s="6" customFormat="1" ht="24" customHeight="1">
      <c r="A115" s="19" t="s">
        <v>105</v>
      </c>
      <c r="B115" s="20">
        <v>706</v>
      </c>
      <c r="C115" s="21" t="s">
        <v>36</v>
      </c>
      <c r="D115" s="21" t="s">
        <v>236</v>
      </c>
      <c r="E115" s="21"/>
      <c r="F115" s="22">
        <f>F116</f>
        <v>600</v>
      </c>
      <c r="G115" s="22">
        <f>G116</f>
        <v>500</v>
      </c>
    </row>
    <row r="116" spans="1:7" s="6" customFormat="1" ht="31.5">
      <c r="A116" s="19" t="s">
        <v>134</v>
      </c>
      <c r="B116" s="20">
        <v>706</v>
      </c>
      <c r="C116" s="21" t="s">
        <v>36</v>
      </c>
      <c r="D116" s="21" t="s">
        <v>236</v>
      </c>
      <c r="E116" s="21" t="s">
        <v>61</v>
      </c>
      <c r="F116" s="22">
        <v>600</v>
      </c>
      <c r="G116" s="22">
        <v>500</v>
      </c>
    </row>
    <row r="117" spans="1:7" s="6" customFormat="1" ht="24.75" customHeight="1">
      <c r="A117" s="23" t="s">
        <v>12</v>
      </c>
      <c r="B117" s="20">
        <v>706</v>
      </c>
      <c r="C117" s="24">
        <v>1000</v>
      </c>
      <c r="D117" s="24"/>
      <c r="E117" s="24"/>
      <c r="F117" s="22">
        <f>F118+F122+F141</f>
        <v>36070.7</v>
      </c>
      <c r="G117" s="22">
        <f>G118+G122+G141</f>
        <v>31610.899999999998</v>
      </c>
    </row>
    <row r="118" spans="1:7" s="31" customFormat="1" ht="18.75" customHeight="1">
      <c r="A118" s="19" t="s">
        <v>13</v>
      </c>
      <c r="B118" s="14">
        <v>706</v>
      </c>
      <c r="C118" s="27" t="s">
        <v>81</v>
      </c>
      <c r="D118" s="27"/>
      <c r="E118" s="27"/>
      <c r="F118" s="30">
        <f aca="true" t="shared" si="0" ref="F118:G120">F119</f>
        <v>700</v>
      </c>
      <c r="G118" s="30">
        <f t="shared" si="0"/>
        <v>800</v>
      </c>
    </row>
    <row r="119" spans="1:7" s="6" customFormat="1" ht="47.25">
      <c r="A119" s="19" t="s">
        <v>130</v>
      </c>
      <c r="B119" s="20">
        <v>706</v>
      </c>
      <c r="C119" s="21" t="s">
        <v>81</v>
      </c>
      <c r="D119" s="21" t="s">
        <v>139</v>
      </c>
      <c r="E119" s="21"/>
      <c r="F119" s="22">
        <f t="shared" si="0"/>
        <v>700</v>
      </c>
      <c r="G119" s="22">
        <f t="shared" si="0"/>
        <v>800</v>
      </c>
    </row>
    <row r="120" spans="1:7" s="6" customFormat="1" ht="27" customHeight="1">
      <c r="A120" s="19" t="s">
        <v>82</v>
      </c>
      <c r="B120" s="20">
        <v>706</v>
      </c>
      <c r="C120" s="21" t="s">
        <v>81</v>
      </c>
      <c r="D120" s="21" t="s">
        <v>155</v>
      </c>
      <c r="E120" s="21"/>
      <c r="F120" s="22">
        <f t="shared" si="0"/>
        <v>700</v>
      </c>
      <c r="G120" s="22">
        <f t="shared" si="0"/>
        <v>800</v>
      </c>
    </row>
    <row r="121" spans="1:7" s="6" customFormat="1" ht="22.5" customHeight="1">
      <c r="A121" s="19" t="s">
        <v>73</v>
      </c>
      <c r="B121" s="20">
        <v>706</v>
      </c>
      <c r="C121" s="21" t="s">
        <v>81</v>
      </c>
      <c r="D121" s="21" t="s">
        <v>155</v>
      </c>
      <c r="E121" s="21" t="s">
        <v>74</v>
      </c>
      <c r="F121" s="22">
        <v>700</v>
      </c>
      <c r="G121" s="22">
        <v>800</v>
      </c>
    </row>
    <row r="122" spans="1:7" s="6" customFormat="1" ht="30" customHeight="1">
      <c r="A122" s="19" t="s">
        <v>24</v>
      </c>
      <c r="B122" s="20">
        <v>706</v>
      </c>
      <c r="C122" s="21" t="s">
        <v>57</v>
      </c>
      <c r="D122" s="21"/>
      <c r="E122" s="21"/>
      <c r="F122" s="22">
        <f>F123+F134</f>
        <v>24146.7</v>
      </c>
      <c r="G122" s="22">
        <f>G123+G134</f>
        <v>19586.899999999998</v>
      </c>
    </row>
    <row r="123" spans="1:7" s="6" customFormat="1" ht="65.25" customHeight="1">
      <c r="A123" s="19" t="s">
        <v>131</v>
      </c>
      <c r="B123" s="20">
        <v>706</v>
      </c>
      <c r="C123" s="21" t="s">
        <v>57</v>
      </c>
      <c r="D123" s="21" t="s">
        <v>187</v>
      </c>
      <c r="E123" s="21"/>
      <c r="F123" s="22">
        <f>F124+F126+F128+F130+F132</f>
        <v>22198</v>
      </c>
      <c r="G123" s="22">
        <f>G124+G126+G128+G130+G132</f>
        <v>17638.199999999997</v>
      </c>
    </row>
    <row r="124" spans="1:7" s="6" customFormat="1" ht="47.25">
      <c r="A124" s="19" t="s">
        <v>237</v>
      </c>
      <c r="B124" s="20">
        <v>706</v>
      </c>
      <c r="C124" s="21" t="s">
        <v>57</v>
      </c>
      <c r="D124" s="21" t="s">
        <v>239</v>
      </c>
      <c r="E124" s="21"/>
      <c r="F124" s="22">
        <f>F125</f>
        <v>16604.2</v>
      </c>
      <c r="G124" s="22">
        <f>G125</f>
        <v>12044.3</v>
      </c>
    </row>
    <row r="125" spans="1:7" s="6" customFormat="1" ht="15.75">
      <c r="A125" s="19" t="s">
        <v>73</v>
      </c>
      <c r="B125" s="20">
        <v>706</v>
      </c>
      <c r="C125" s="21" t="s">
        <v>57</v>
      </c>
      <c r="D125" s="21" t="s">
        <v>239</v>
      </c>
      <c r="E125" s="21" t="s">
        <v>74</v>
      </c>
      <c r="F125" s="22">
        <v>16604.2</v>
      </c>
      <c r="G125" s="22">
        <v>12044.3</v>
      </c>
    </row>
    <row r="126" spans="1:7" s="6" customFormat="1" ht="47.25">
      <c r="A126" s="19" t="s">
        <v>238</v>
      </c>
      <c r="B126" s="20">
        <v>706</v>
      </c>
      <c r="C126" s="21" t="s">
        <v>57</v>
      </c>
      <c r="D126" s="21" t="s">
        <v>239</v>
      </c>
      <c r="E126" s="21"/>
      <c r="F126" s="22">
        <f>F127</f>
        <v>2264.2</v>
      </c>
      <c r="G126" s="22">
        <f>G127</f>
        <v>1642.4</v>
      </c>
    </row>
    <row r="127" spans="1:7" s="6" customFormat="1" ht="20.25" customHeight="1">
      <c r="A127" s="19" t="s">
        <v>73</v>
      </c>
      <c r="B127" s="20">
        <v>706</v>
      </c>
      <c r="C127" s="21" t="s">
        <v>57</v>
      </c>
      <c r="D127" s="21" t="s">
        <v>239</v>
      </c>
      <c r="E127" s="21" t="s">
        <v>74</v>
      </c>
      <c r="F127" s="22">
        <v>2264.2</v>
      </c>
      <c r="G127" s="22">
        <v>1642.4</v>
      </c>
    </row>
    <row r="128" spans="1:7" s="6" customFormat="1" ht="47.25">
      <c r="A128" s="19" t="s">
        <v>228</v>
      </c>
      <c r="B128" s="20">
        <v>706</v>
      </c>
      <c r="C128" s="21" t="s">
        <v>57</v>
      </c>
      <c r="D128" s="21" t="s">
        <v>242</v>
      </c>
      <c r="E128" s="21"/>
      <c r="F128" s="22">
        <f>F129</f>
        <v>1844.6</v>
      </c>
      <c r="G128" s="22">
        <f>G129</f>
        <v>2466.5</v>
      </c>
    </row>
    <row r="129" spans="1:7" s="6" customFormat="1" ht="29.25" customHeight="1">
      <c r="A129" s="19" t="s">
        <v>73</v>
      </c>
      <c r="B129" s="20">
        <v>706</v>
      </c>
      <c r="C129" s="21" t="s">
        <v>57</v>
      </c>
      <c r="D129" s="21" t="s">
        <v>242</v>
      </c>
      <c r="E129" s="21" t="s">
        <v>74</v>
      </c>
      <c r="F129" s="22">
        <v>1844.6</v>
      </c>
      <c r="G129" s="22">
        <v>2466.5</v>
      </c>
    </row>
    <row r="130" spans="1:7" s="6" customFormat="1" ht="94.5">
      <c r="A130" s="19" t="s">
        <v>240</v>
      </c>
      <c r="B130" s="20">
        <v>706</v>
      </c>
      <c r="C130" s="21" t="s">
        <v>57</v>
      </c>
      <c r="D130" s="21" t="s">
        <v>241</v>
      </c>
      <c r="E130" s="21"/>
      <c r="F130" s="22">
        <f>F131</f>
        <v>985</v>
      </c>
      <c r="G130" s="22">
        <f>G131</f>
        <v>985</v>
      </c>
    </row>
    <row r="131" spans="1:7" s="6" customFormat="1" ht="33" customHeight="1">
      <c r="A131" s="19" t="s">
        <v>123</v>
      </c>
      <c r="B131" s="20">
        <v>706</v>
      </c>
      <c r="C131" s="21" t="s">
        <v>57</v>
      </c>
      <c r="D131" s="21" t="s">
        <v>241</v>
      </c>
      <c r="E131" s="21" t="s">
        <v>121</v>
      </c>
      <c r="F131" s="22">
        <v>985</v>
      </c>
      <c r="G131" s="22">
        <v>985</v>
      </c>
    </row>
    <row r="132" spans="1:7" s="6" customFormat="1" ht="52.5" customHeight="1">
      <c r="A132" s="19" t="s">
        <v>267</v>
      </c>
      <c r="B132" s="20">
        <v>706</v>
      </c>
      <c r="C132" s="21" t="s">
        <v>57</v>
      </c>
      <c r="D132" s="21" t="s">
        <v>239</v>
      </c>
      <c r="E132" s="21"/>
      <c r="F132" s="22">
        <v>500</v>
      </c>
      <c r="G132" s="22">
        <v>500</v>
      </c>
    </row>
    <row r="133" spans="1:7" s="6" customFormat="1" ht="33" customHeight="1">
      <c r="A133" s="19" t="s">
        <v>73</v>
      </c>
      <c r="B133" s="20">
        <v>706</v>
      </c>
      <c r="C133" s="21" t="s">
        <v>57</v>
      </c>
      <c r="D133" s="21" t="s">
        <v>239</v>
      </c>
      <c r="E133" s="21" t="s">
        <v>74</v>
      </c>
      <c r="F133" s="22">
        <v>500</v>
      </c>
      <c r="G133" s="22">
        <v>500</v>
      </c>
    </row>
    <row r="134" spans="1:7" s="6" customFormat="1" ht="50.25" customHeight="1">
      <c r="A134" s="19" t="s">
        <v>243</v>
      </c>
      <c r="B134" s="20">
        <v>706</v>
      </c>
      <c r="C134" s="21" t="s">
        <v>57</v>
      </c>
      <c r="D134" s="21" t="s">
        <v>217</v>
      </c>
      <c r="E134" s="21"/>
      <c r="F134" s="22">
        <f>F135+F137+F139</f>
        <v>1948.7</v>
      </c>
      <c r="G134" s="22">
        <f>G135+G137+G139</f>
        <v>1948.7</v>
      </c>
    </row>
    <row r="135" spans="1:7" s="6" customFormat="1" ht="31.5">
      <c r="A135" s="19" t="s">
        <v>244</v>
      </c>
      <c r="B135" s="20">
        <v>706</v>
      </c>
      <c r="C135" s="21" t="s">
        <v>57</v>
      </c>
      <c r="D135" s="21" t="s">
        <v>245</v>
      </c>
      <c r="E135" s="21"/>
      <c r="F135" s="22">
        <f>F136</f>
        <v>0</v>
      </c>
      <c r="G135" s="22">
        <f>G136</f>
        <v>0</v>
      </c>
    </row>
    <row r="136" spans="1:7" s="6" customFormat="1" ht="28.5" customHeight="1">
      <c r="A136" s="19" t="s">
        <v>73</v>
      </c>
      <c r="B136" s="20"/>
      <c r="C136" s="21" t="s">
        <v>57</v>
      </c>
      <c r="D136" s="21" t="s">
        <v>245</v>
      </c>
      <c r="E136" s="21" t="s">
        <v>74</v>
      </c>
      <c r="F136" s="22">
        <v>0</v>
      </c>
      <c r="G136" s="22">
        <v>0</v>
      </c>
    </row>
    <row r="137" spans="1:7" s="6" customFormat="1" ht="47.25">
      <c r="A137" s="19" t="s">
        <v>298</v>
      </c>
      <c r="B137" s="20">
        <v>706</v>
      </c>
      <c r="C137" s="21" t="s">
        <v>57</v>
      </c>
      <c r="D137" s="21" t="s">
        <v>246</v>
      </c>
      <c r="E137" s="21"/>
      <c r="F137" s="22">
        <f>F138</f>
        <v>1783</v>
      </c>
      <c r="G137" s="22">
        <f>G138</f>
        <v>1783</v>
      </c>
    </row>
    <row r="138" spans="1:7" s="6" customFormat="1" ht="30" customHeight="1">
      <c r="A138" s="19" t="s">
        <v>73</v>
      </c>
      <c r="B138" s="20">
        <v>706</v>
      </c>
      <c r="C138" s="21" t="s">
        <v>57</v>
      </c>
      <c r="D138" s="21" t="s">
        <v>246</v>
      </c>
      <c r="E138" s="21" t="s">
        <v>74</v>
      </c>
      <c r="F138" s="22">
        <v>1783</v>
      </c>
      <c r="G138" s="22">
        <v>1783</v>
      </c>
    </row>
    <row r="139" spans="1:7" s="6" customFormat="1" ht="51" customHeight="1">
      <c r="A139" s="19" t="s">
        <v>299</v>
      </c>
      <c r="B139" s="20">
        <v>706</v>
      </c>
      <c r="C139" s="21" t="s">
        <v>57</v>
      </c>
      <c r="D139" s="21" t="s">
        <v>246</v>
      </c>
      <c r="E139" s="21"/>
      <c r="F139" s="22">
        <v>165.7</v>
      </c>
      <c r="G139" s="22">
        <v>165.7</v>
      </c>
    </row>
    <row r="140" spans="1:7" s="6" customFormat="1" ht="30" customHeight="1">
      <c r="A140" s="19" t="s">
        <v>73</v>
      </c>
      <c r="B140" s="20">
        <v>706</v>
      </c>
      <c r="C140" s="21" t="s">
        <v>57</v>
      </c>
      <c r="D140" s="21" t="s">
        <v>246</v>
      </c>
      <c r="E140" s="21" t="s">
        <v>74</v>
      </c>
      <c r="F140" s="22">
        <v>165.7</v>
      </c>
      <c r="G140" s="22">
        <v>165.7</v>
      </c>
    </row>
    <row r="141" spans="1:7" s="6" customFormat="1" ht="29.25" customHeight="1">
      <c r="A141" s="19" t="s">
        <v>25</v>
      </c>
      <c r="B141" s="20">
        <v>706</v>
      </c>
      <c r="C141" s="21" t="s">
        <v>50</v>
      </c>
      <c r="D141" s="21"/>
      <c r="E141" s="21"/>
      <c r="F141" s="22">
        <f>F142</f>
        <v>11224</v>
      </c>
      <c r="G141" s="22">
        <f>G142</f>
        <v>11224</v>
      </c>
    </row>
    <row r="142" spans="1:7" s="6" customFormat="1" ht="46.5" customHeight="1">
      <c r="A142" s="19" t="s">
        <v>131</v>
      </c>
      <c r="B142" s="20">
        <v>706</v>
      </c>
      <c r="C142" s="21" t="s">
        <v>50</v>
      </c>
      <c r="D142" s="21" t="s">
        <v>187</v>
      </c>
      <c r="E142" s="21"/>
      <c r="F142" s="22">
        <f>F143+F145+F147</f>
        <v>11224</v>
      </c>
      <c r="G142" s="22">
        <f>G143+G145+G147</f>
        <v>11224</v>
      </c>
    </row>
    <row r="143" spans="1:7" s="6" customFormat="1" ht="78.75">
      <c r="A143" s="42" t="s">
        <v>222</v>
      </c>
      <c r="B143" s="20">
        <v>706</v>
      </c>
      <c r="C143" s="21" t="s">
        <v>50</v>
      </c>
      <c r="D143" s="21" t="s">
        <v>196</v>
      </c>
      <c r="E143" s="21"/>
      <c r="F143" s="22">
        <f>F144</f>
        <v>2445.3</v>
      </c>
      <c r="G143" s="22">
        <f>G144</f>
        <v>2445.3</v>
      </c>
    </row>
    <row r="144" spans="1:7" s="6" customFormat="1" ht="31.5">
      <c r="A144" s="19" t="s">
        <v>123</v>
      </c>
      <c r="B144" s="20">
        <v>706</v>
      </c>
      <c r="C144" s="21" t="s">
        <v>50</v>
      </c>
      <c r="D144" s="21" t="s">
        <v>196</v>
      </c>
      <c r="E144" s="21" t="s">
        <v>121</v>
      </c>
      <c r="F144" s="22">
        <v>2445.3</v>
      </c>
      <c r="G144" s="22">
        <v>2445.3</v>
      </c>
    </row>
    <row r="145" spans="1:7" s="6" customFormat="1" ht="78.75">
      <c r="A145" s="42" t="s">
        <v>223</v>
      </c>
      <c r="B145" s="20">
        <v>706</v>
      </c>
      <c r="C145" s="21" t="s">
        <v>50</v>
      </c>
      <c r="D145" s="21" t="s">
        <v>196</v>
      </c>
      <c r="E145" s="21"/>
      <c r="F145" s="22">
        <f>F146</f>
        <v>333.4</v>
      </c>
      <c r="G145" s="22">
        <f>G146</f>
        <v>333.4</v>
      </c>
    </row>
    <row r="146" spans="1:7" s="6" customFormat="1" ht="31.5">
      <c r="A146" s="19" t="s">
        <v>123</v>
      </c>
      <c r="B146" s="20">
        <v>706</v>
      </c>
      <c r="C146" s="21" t="s">
        <v>50</v>
      </c>
      <c r="D146" s="21" t="s">
        <v>196</v>
      </c>
      <c r="E146" s="21" t="s">
        <v>121</v>
      </c>
      <c r="F146" s="22">
        <v>333.4</v>
      </c>
      <c r="G146" s="22">
        <v>333.4</v>
      </c>
    </row>
    <row r="147" spans="1:7" s="6" customFormat="1" ht="78.75">
      <c r="A147" s="19" t="s">
        <v>224</v>
      </c>
      <c r="B147" s="20">
        <v>706</v>
      </c>
      <c r="C147" s="21" t="s">
        <v>50</v>
      </c>
      <c r="D147" s="21" t="s">
        <v>225</v>
      </c>
      <c r="E147" s="21"/>
      <c r="F147" s="22">
        <f>F148</f>
        <v>8445.3</v>
      </c>
      <c r="G147" s="22">
        <f>G148</f>
        <v>8445.3</v>
      </c>
    </row>
    <row r="148" spans="1:7" s="6" customFormat="1" ht="31.5">
      <c r="A148" s="19" t="s">
        <v>123</v>
      </c>
      <c r="B148" s="20">
        <v>706</v>
      </c>
      <c r="C148" s="21" t="s">
        <v>50</v>
      </c>
      <c r="D148" s="21" t="s">
        <v>225</v>
      </c>
      <c r="E148" s="21" t="s">
        <v>121</v>
      </c>
      <c r="F148" s="22">
        <v>8445.3</v>
      </c>
      <c r="G148" s="22">
        <v>8445.3</v>
      </c>
    </row>
    <row r="149" spans="1:7" s="6" customFormat="1" ht="21" customHeight="1">
      <c r="A149" s="23" t="s">
        <v>11</v>
      </c>
      <c r="B149" s="20">
        <v>706</v>
      </c>
      <c r="C149" s="24" t="s">
        <v>44</v>
      </c>
      <c r="D149" s="24"/>
      <c r="E149" s="24"/>
      <c r="F149" s="36">
        <f aca="true" t="shared" si="1" ref="F149:G152">F150</f>
        <v>600</v>
      </c>
      <c r="G149" s="36">
        <f t="shared" si="1"/>
        <v>500</v>
      </c>
    </row>
    <row r="150" spans="1:7" s="6" customFormat="1" ht="24" customHeight="1">
      <c r="A150" s="19" t="s">
        <v>56</v>
      </c>
      <c r="B150" s="20">
        <v>706</v>
      </c>
      <c r="C150" s="21" t="s">
        <v>55</v>
      </c>
      <c r="D150" s="21"/>
      <c r="E150" s="21"/>
      <c r="F150" s="22">
        <f t="shared" si="1"/>
        <v>600</v>
      </c>
      <c r="G150" s="22">
        <f t="shared" si="1"/>
        <v>500</v>
      </c>
    </row>
    <row r="151" spans="1:7" s="6" customFormat="1" ht="36" customHeight="1">
      <c r="A151" s="19" t="s">
        <v>199</v>
      </c>
      <c r="B151" s="20">
        <v>706</v>
      </c>
      <c r="C151" s="21" t="s">
        <v>55</v>
      </c>
      <c r="D151" s="21" t="s">
        <v>200</v>
      </c>
      <c r="E151" s="21"/>
      <c r="F151" s="22">
        <f t="shared" si="1"/>
        <v>600</v>
      </c>
      <c r="G151" s="22">
        <f t="shared" si="1"/>
        <v>500</v>
      </c>
    </row>
    <row r="152" spans="1:7" s="6" customFormat="1" ht="21" customHeight="1">
      <c r="A152" s="19" t="s">
        <v>83</v>
      </c>
      <c r="B152" s="20">
        <v>706</v>
      </c>
      <c r="C152" s="21" t="s">
        <v>55</v>
      </c>
      <c r="D152" s="21" t="s">
        <v>201</v>
      </c>
      <c r="E152" s="21"/>
      <c r="F152" s="22">
        <f t="shared" si="1"/>
        <v>600</v>
      </c>
      <c r="G152" s="22">
        <f t="shared" si="1"/>
        <v>500</v>
      </c>
    </row>
    <row r="153" spans="1:7" s="6" customFormat="1" ht="31.5">
      <c r="A153" s="19" t="s">
        <v>134</v>
      </c>
      <c r="B153" s="20">
        <v>706</v>
      </c>
      <c r="C153" s="21" t="s">
        <v>55</v>
      </c>
      <c r="D153" s="21" t="s">
        <v>201</v>
      </c>
      <c r="E153" s="21" t="s">
        <v>61</v>
      </c>
      <c r="F153" s="22">
        <v>600</v>
      </c>
      <c r="G153" s="22">
        <v>500</v>
      </c>
    </row>
    <row r="154" spans="1:7" s="6" customFormat="1" ht="21" customHeight="1">
      <c r="A154" s="23" t="s">
        <v>42</v>
      </c>
      <c r="B154" s="20">
        <v>706</v>
      </c>
      <c r="C154" s="24" t="s">
        <v>41</v>
      </c>
      <c r="D154" s="24"/>
      <c r="E154" s="24"/>
      <c r="F154" s="36">
        <f aca="true" t="shared" si="2" ref="F154:G157">F155</f>
        <v>580</v>
      </c>
      <c r="G154" s="36">
        <f t="shared" si="2"/>
        <v>500</v>
      </c>
    </row>
    <row r="155" spans="1:7" s="6" customFormat="1" ht="20.25" customHeight="1">
      <c r="A155" s="19" t="s">
        <v>14</v>
      </c>
      <c r="B155" s="20">
        <v>706</v>
      </c>
      <c r="C155" s="21" t="s">
        <v>43</v>
      </c>
      <c r="D155" s="21"/>
      <c r="E155" s="21"/>
      <c r="F155" s="22">
        <f t="shared" si="2"/>
        <v>580</v>
      </c>
      <c r="G155" s="22">
        <f t="shared" si="2"/>
        <v>500</v>
      </c>
    </row>
    <row r="156" spans="1:7" s="6" customFormat="1" ht="47.25">
      <c r="A156" s="19" t="s">
        <v>130</v>
      </c>
      <c r="B156" s="20">
        <v>706</v>
      </c>
      <c r="C156" s="21" t="s">
        <v>43</v>
      </c>
      <c r="D156" s="21" t="s">
        <v>139</v>
      </c>
      <c r="E156" s="21"/>
      <c r="F156" s="22">
        <f t="shared" si="2"/>
        <v>580</v>
      </c>
      <c r="G156" s="22">
        <f t="shared" si="2"/>
        <v>500</v>
      </c>
    </row>
    <row r="157" spans="1:7" s="6" customFormat="1" ht="31.5">
      <c r="A157" s="26" t="s">
        <v>110</v>
      </c>
      <c r="B157" s="20">
        <v>706</v>
      </c>
      <c r="C157" s="21" t="s">
        <v>43</v>
      </c>
      <c r="D157" s="21" t="s">
        <v>202</v>
      </c>
      <c r="E157" s="21"/>
      <c r="F157" s="22">
        <f t="shared" si="2"/>
        <v>580</v>
      </c>
      <c r="G157" s="22">
        <f t="shared" si="2"/>
        <v>500</v>
      </c>
    </row>
    <row r="158" spans="1:7" s="6" customFormat="1" ht="31.5">
      <c r="A158" s="19" t="s">
        <v>134</v>
      </c>
      <c r="B158" s="20">
        <v>706</v>
      </c>
      <c r="C158" s="21" t="s">
        <v>43</v>
      </c>
      <c r="D158" s="21" t="s">
        <v>202</v>
      </c>
      <c r="E158" s="21" t="s">
        <v>61</v>
      </c>
      <c r="F158" s="22">
        <v>580</v>
      </c>
      <c r="G158" s="22">
        <v>500</v>
      </c>
    </row>
    <row r="159" spans="1:7" s="32" customFormat="1" ht="31.5">
      <c r="A159" s="16" t="s">
        <v>256</v>
      </c>
      <c r="B159" s="14">
        <v>756</v>
      </c>
      <c r="C159" s="18"/>
      <c r="D159" s="18"/>
      <c r="E159" s="18"/>
      <c r="F159" s="35">
        <f>F160+F169</f>
        <v>88268.50000000003</v>
      </c>
      <c r="G159" s="35">
        <f>G160+G169</f>
        <v>94687.59999999999</v>
      </c>
    </row>
    <row r="160" spans="1:7" s="6" customFormat="1" ht="24.75" customHeight="1">
      <c r="A160" s="23" t="s">
        <v>15</v>
      </c>
      <c r="B160" s="20">
        <v>756</v>
      </c>
      <c r="C160" s="24" t="s">
        <v>33</v>
      </c>
      <c r="D160" s="24"/>
      <c r="E160" s="24"/>
      <c r="F160" s="22">
        <f>F161</f>
        <v>15991.8</v>
      </c>
      <c r="G160" s="22">
        <f>G161</f>
        <v>16795.600000000002</v>
      </c>
    </row>
    <row r="161" spans="1:7" s="6" customFormat="1" ht="24" customHeight="1">
      <c r="A161" s="19" t="s">
        <v>247</v>
      </c>
      <c r="B161" s="20">
        <v>756</v>
      </c>
      <c r="C161" s="21" t="s">
        <v>248</v>
      </c>
      <c r="D161" s="21"/>
      <c r="E161" s="21"/>
      <c r="F161" s="22">
        <f>F164+F165+F167</f>
        <v>15991.8</v>
      </c>
      <c r="G161" s="22">
        <f>G164+G165+G167</f>
        <v>16795.600000000002</v>
      </c>
    </row>
    <row r="162" spans="1:7" s="6" customFormat="1" ht="47.25">
      <c r="A162" s="19" t="s">
        <v>216</v>
      </c>
      <c r="B162" s="20">
        <v>756</v>
      </c>
      <c r="C162" s="21" t="s">
        <v>248</v>
      </c>
      <c r="D162" s="21" t="s">
        <v>154</v>
      </c>
      <c r="E162" s="21"/>
      <c r="F162" s="22">
        <f>F164</f>
        <v>10891</v>
      </c>
      <c r="G162" s="22">
        <f>G164</f>
        <v>11605.900000000001</v>
      </c>
    </row>
    <row r="163" spans="1:7" s="6" customFormat="1" ht="31.5">
      <c r="A163" s="19" t="s">
        <v>69</v>
      </c>
      <c r="B163" s="20">
        <v>756</v>
      </c>
      <c r="C163" s="21" t="s">
        <v>248</v>
      </c>
      <c r="D163" s="21" t="s">
        <v>153</v>
      </c>
      <c r="E163" s="21"/>
      <c r="F163" s="22">
        <f>F164</f>
        <v>10891</v>
      </c>
      <c r="G163" s="22">
        <f>G164</f>
        <v>11605.900000000001</v>
      </c>
    </row>
    <row r="164" spans="1:7" s="6" customFormat="1" ht="47.25">
      <c r="A164" s="19" t="s">
        <v>70</v>
      </c>
      <c r="B164" s="20">
        <v>756</v>
      </c>
      <c r="C164" s="21" t="s">
        <v>248</v>
      </c>
      <c r="D164" s="21" t="s">
        <v>153</v>
      </c>
      <c r="E164" s="21" t="s">
        <v>71</v>
      </c>
      <c r="F164" s="22">
        <f>11509.8-618.8</f>
        <v>10891</v>
      </c>
      <c r="G164" s="22">
        <f>12277.7-671.8</f>
        <v>11605.900000000001</v>
      </c>
    </row>
    <row r="165" spans="1:7" s="6" customFormat="1" ht="63">
      <c r="A165" s="19" t="s">
        <v>249</v>
      </c>
      <c r="B165" s="20">
        <v>756</v>
      </c>
      <c r="C165" s="21" t="s">
        <v>248</v>
      </c>
      <c r="D165" s="21" t="s">
        <v>273</v>
      </c>
      <c r="E165" s="21"/>
      <c r="F165" s="22">
        <f>F166</f>
        <v>4482</v>
      </c>
      <c r="G165" s="22">
        <f>G166</f>
        <v>4517.9</v>
      </c>
    </row>
    <row r="166" spans="1:7" s="6" customFormat="1" ht="47.25">
      <c r="A166" s="19" t="s">
        <v>70</v>
      </c>
      <c r="B166" s="20">
        <v>756</v>
      </c>
      <c r="C166" s="21" t="s">
        <v>248</v>
      </c>
      <c r="D166" s="21" t="s">
        <v>273</v>
      </c>
      <c r="E166" s="21" t="s">
        <v>71</v>
      </c>
      <c r="F166" s="22">
        <v>4482</v>
      </c>
      <c r="G166" s="22">
        <v>4517.9</v>
      </c>
    </row>
    <row r="167" spans="1:7" s="6" customFormat="1" ht="78.75">
      <c r="A167" s="19" t="s">
        <v>280</v>
      </c>
      <c r="B167" s="20">
        <v>756</v>
      </c>
      <c r="C167" s="21" t="s">
        <v>248</v>
      </c>
      <c r="D167" s="21" t="s">
        <v>273</v>
      </c>
      <c r="E167" s="21"/>
      <c r="F167" s="22">
        <v>618.8</v>
      </c>
      <c r="G167" s="22">
        <v>671.8</v>
      </c>
    </row>
    <row r="168" spans="1:7" s="6" customFormat="1" ht="47.25">
      <c r="A168" s="19" t="s">
        <v>70</v>
      </c>
      <c r="B168" s="20">
        <v>756</v>
      </c>
      <c r="C168" s="21" t="s">
        <v>248</v>
      </c>
      <c r="D168" s="21" t="s">
        <v>273</v>
      </c>
      <c r="E168" s="21" t="s">
        <v>71</v>
      </c>
      <c r="F168" s="22">
        <v>618.8</v>
      </c>
      <c r="G168" s="22">
        <v>671.8</v>
      </c>
    </row>
    <row r="169" spans="1:7" s="6" customFormat="1" ht="24.75" customHeight="1">
      <c r="A169" s="23" t="s">
        <v>40</v>
      </c>
      <c r="B169" s="20">
        <v>756</v>
      </c>
      <c r="C169" s="24" t="s">
        <v>31</v>
      </c>
      <c r="D169" s="24"/>
      <c r="E169" s="24"/>
      <c r="F169" s="22">
        <f>F170+F190</f>
        <v>72276.70000000003</v>
      </c>
      <c r="G169" s="22">
        <f>G170+G190</f>
        <v>77891.99999999999</v>
      </c>
    </row>
    <row r="170" spans="1:7" s="6" customFormat="1" ht="28.5" customHeight="1">
      <c r="A170" s="19" t="s">
        <v>18</v>
      </c>
      <c r="B170" s="20">
        <v>756</v>
      </c>
      <c r="C170" s="21" t="s">
        <v>35</v>
      </c>
      <c r="D170" s="21"/>
      <c r="E170" s="21"/>
      <c r="F170" s="22">
        <f>F171</f>
        <v>68098.70000000003</v>
      </c>
      <c r="G170" s="22">
        <f>G171</f>
        <v>73484.99999999999</v>
      </c>
    </row>
    <row r="171" spans="1:7" s="6" customFormat="1" ht="47.25">
      <c r="A171" s="19" t="s">
        <v>216</v>
      </c>
      <c r="B171" s="20">
        <v>756</v>
      </c>
      <c r="C171" s="21" t="s">
        <v>35</v>
      </c>
      <c r="D171" s="21" t="s">
        <v>154</v>
      </c>
      <c r="E171" s="21"/>
      <c r="F171" s="22">
        <f>F173+F179+F185+F188+F174+F176+F180+F182+F186</f>
        <v>68098.70000000003</v>
      </c>
      <c r="G171" s="22">
        <f>G173+G179+G185+G188+G174+G176+G180+G182+G186</f>
        <v>73484.99999999999</v>
      </c>
    </row>
    <row r="172" spans="1:7" s="6" customFormat="1" ht="15.75">
      <c r="A172" s="19" t="s">
        <v>103</v>
      </c>
      <c r="B172" s="20">
        <v>756</v>
      </c>
      <c r="C172" s="21" t="s">
        <v>35</v>
      </c>
      <c r="D172" s="21" t="s">
        <v>157</v>
      </c>
      <c r="E172" s="21"/>
      <c r="F172" s="22">
        <f>F173</f>
        <v>32309.100000000002</v>
      </c>
      <c r="G172" s="22">
        <f>G173</f>
        <v>37138</v>
      </c>
    </row>
    <row r="173" spans="1:7" s="6" customFormat="1" ht="47.25">
      <c r="A173" s="19" t="s">
        <v>70</v>
      </c>
      <c r="B173" s="20">
        <v>756</v>
      </c>
      <c r="C173" s="21" t="s">
        <v>35</v>
      </c>
      <c r="D173" s="21" t="s">
        <v>157</v>
      </c>
      <c r="E173" s="21" t="s">
        <v>71</v>
      </c>
      <c r="F173" s="22">
        <f>33375.4-F174</f>
        <v>32309.100000000002</v>
      </c>
      <c r="G173" s="22">
        <f>38676.6-G174</f>
        <v>37138</v>
      </c>
    </row>
    <row r="174" spans="1:7" s="6" customFormat="1" ht="63">
      <c r="A174" s="19" t="s">
        <v>251</v>
      </c>
      <c r="B174" s="20">
        <v>756</v>
      </c>
      <c r="C174" s="21" t="s">
        <v>35</v>
      </c>
      <c r="D174" s="21" t="s">
        <v>278</v>
      </c>
      <c r="E174" s="21"/>
      <c r="F174" s="22">
        <v>1066.3</v>
      </c>
      <c r="G174" s="22">
        <v>1538.6</v>
      </c>
    </row>
    <row r="175" spans="1:7" s="6" customFormat="1" ht="47.25">
      <c r="A175" s="19" t="s">
        <v>70</v>
      </c>
      <c r="B175" s="20">
        <v>756</v>
      </c>
      <c r="C175" s="21" t="s">
        <v>35</v>
      </c>
      <c r="D175" s="21" t="s">
        <v>278</v>
      </c>
      <c r="E175" s="21" t="s">
        <v>71</v>
      </c>
      <c r="F175" s="22">
        <v>1066.3</v>
      </c>
      <c r="G175" s="22">
        <v>1538.6</v>
      </c>
    </row>
    <row r="176" spans="1:7" s="6" customFormat="1" ht="63">
      <c r="A176" s="19" t="s">
        <v>251</v>
      </c>
      <c r="B176" s="20">
        <v>756</v>
      </c>
      <c r="C176" s="21" t="s">
        <v>35</v>
      </c>
      <c r="D176" s="21" t="s">
        <v>278</v>
      </c>
      <c r="E176" s="21"/>
      <c r="F176" s="22">
        <f>F177</f>
        <v>17891.7</v>
      </c>
      <c r="G176" s="22">
        <f>G177</f>
        <v>17891.7</v>
      </c>
    </row>
    <row r="177" spans="1:7" s="6" customFormat="1" ht="47.25">
      <c r="A177" s="19" t="s">
        <v>70</v>
      </c>
      <c r="B177" s="20">
        <v>756</v>
      </c>
      <c r="C177" s="21" t="s">
        <v>35</v>
      </c>
      <c r="D177" s="21" t="s">
        <v>278</v>
      </c>
      <c r="E177" s="21" t="s">
        <v>71</v>
      </c>
      <c r="F177" s="22">
        <v>17891.7</v>
      </c>
      <c r="G177" s="22">
        <v>17891.7</v>
      </c>
    </row>
    <row r="178" spans="1:7" s="6" customFormat="1" ht="23.25" customHeight="1">
      <c r="A178" s="19" t="s">
        <v>19</v>
      </c>
      <c r="B178" s="20">
        <v>756</v>
      </c>
      <c r="C178" s="21" t="s">
        <v>35</v>
      </c>
      <c r="D178" s="21" t="s">
        <v>158</v>
      </c>
      <c r="E178" s="21"/>
      <c r="F178" s="22">
        <f>F179</f>
        <v>1865.6000000000001</v>
      </c>
      <c r="G178" s="22">
        <f>G179</f>
        <v>1907.1</v>
      </c>
    </row>
    <row r="179" spans="1:8" s="6" customFormat="1" ht="47.25">
      <c r="A179" s="19" t="s">
        <v>70</v>
      </c>
      <c r="B179" s="20">
        <v>756</v>
      </c>
      <c r="C179" s="21" t="s">
        <v>35</v>
      </c>
      <c r="D179" s="21" t="s">
        <v>158</v>
      </c>
      <c r="E179" s="21" t="s">
        <v>71</v>
      </c>
      <c r="F179" s="22">
        <f>1901.7-36.1</f>
        <v>1865.6000000000001</v>
      </c>
      <c r="G179" s="22">
        <f>1944-36.9</f>
        <v>1907.1</v>
      </c>
      <c r="H179" s="17"/>
    </row>
    <row r="180" spans="1:8" s="6" customFormat="1" ht="78.75">
      <c r="A180" s="19" t="s">
        <v>281</v>
      </c>
      <c r="B180" s="20">
        <v>756</v>
      </c>
      <c r="C180" s="21" t="s">
        <v>35</v>
      </c>
      <c r="D180" s="21" t="s">
        <v>278</v>
      </c>
      <c r="E180" s="21"/>
      <c r="F180" s="22">
        <v>36.1</v>
      </c>
      <c r="G180" s="22">
        <v>36.9</v>
      </c>
      <c r="H180" s="17"/>
    </row>
    <row r="181" spans="1:8" s="6" customFormat="1" ht="47.25">
      <c r="A181" s="19" t="s">
        <v>70</v>
      </c>
      <c r="B181" s="20">
        <v>756</v>
      </c>
      <c r="C181" s="21" t="s">
        <v>35</v>
      </c>
      <c r="D181" s="21" t="s">
        <v>278</v>
      </c>
      <c r="E181" s="21" t="s">
        <v>71</v>
      </c>
      <c r="F181" s="22">
        <v>36.1</v>
      </c>
      <c r="G181" s="22">
        <v>36.9</v>
      </c>
      <c r="H181" s="17"/>
    </row>
    <row r="182" spans="1:8" s="6" customFormat="1" ht="63">
      <c r="A182" s="19" t="s">
        <v>251</v>
      </c>
      <c r="B182" s="20">
        <v>756</v>
      </c>
      <c r="C182" s="21" t="s">
        <v>35</v>
      </c>
      <c r="D182" s="21" t="s">
        <v>278</v>
      </c>
      <c r="E182" s="21"/>
      <c r="F182" s="22">
        <v>822.6</v>
      </c>
      <c r="G182" s="22">
        <v>822.6</v>
      </c>
      <c r="H182" s="17"/>
    </row>
    <row r="183" spans="1:8" s="6" customFormat="1" ht="47.25">
      <c r="A183" s="19" t="s">
        <v>70</v>
      </c>
      <c r="B183" s="20">
        <v>756</v>
      </c>
      <c r="C183" s="21" t="s">
        <v>35</v>
      </c>
      <c r="D183" s="21" t="s">
        <v>278</v>
      </c>
      <c r="E183" s="21" t="s">
        <v>71</v>
      </c>
      <c r="F183" s="22">
        <v>822.6</v>
      </c>
      <c r="G183" s="22">
        <v>822.6</v>
      </c>
      <c r="H183" s="17"/>
    </row>
    <row r="184" spans="1:7" s="6" customFormat="1" ht="23.25" customHeight="1">
      <c r="A184" s="19" t="s">
        <v>20</v>
      </c>
      <c r="B184" s="20">
        <v>756</v>
      </c>
      <c r="C184" s="21" t="s">
        <v>35</v>
      </c>
      <c r="D184" s="21" t="s">
        <v>159</v>
      </c>
      <c r="E184" s="21"/>
      <c r="F184" s="22">
        <f>F185</f>
        <v>6998.7</v>
      </c>
      <c r="G184" s="22">
        <f>G185</f>
        <v>6821.1</v>
      </c>
    </row>
    <row r="185" spans="1:7" s="6" customFormat="1" ht="47.25">
      <c r="A185" s="19" t="s">
        <v>70</v>
      </c>
      <c r="B185" s="20">
        <v>756</v>
      </c>
      <c r="C185" s="21" t="s">
        <v>35</v>
      </c>
      <c r="D185" s="21" t="s">
        <v>159</v>
      </c>
      <c r="E185" s="21" t="s">
        <v>71</v>
      </c>
      <c r="F185" s="22">
        <f>7319-320.3</f>
        <v>6998.7</v>
      </c>
      <c r="G185" s="22">
        <f>7157-335.9</f>
        <v>6821.1</v>
      </c>
    </row>
    <row r="186" spans="1:7" s="6" customFormat="1" ht="78.75">
      <c r="A186" s="19" t="s">
        <v>281</v>
      </c>
      <c r="B186" s="20">
        <v>756</v>
      </c>
      <c r="C186" s="21" t="s">
        <v>35</v>
      </c>
      <c r="D186" s="21" t="s">
        <v>278</v>
      </c>
      <c r="E186" s="21"/>
      <c r="F186" s="22">
        <v>320.3</v>
      </c>
      <c r="G186" s="22">
        <v>335.9</v>
      </c>
    </row>
    <row r="187" spans="1:7" s="6" customFormat="1" ht="47.25">
      <c r="A187" s="19" t="s">
        <v>70</v>
      </c>
      <c r="B187" s="20">
        <v>756</v>
      </c>
      <c r="C187" s="21" t="s">
        <v>35</v>
      </c>
      <c r="D187" s="21" t="s">
        <v>278</v>
      </c>
      <c r="E187" s="21" t="s">
        <v>71</v>
      </c>
      <c r="F187" s="22">
        <v>320.3</v>
      </c>
      <c r="G187" s="22">
        <v>335.9</v>
      </c>
    </row>
    <row r="188" spans="1:7" s="6" customFormat="1" ht="78.75">
      <c r="A188" s="19" t="s">
        <v>281</v>
      </c>
      <c r="B188" s="20">
        <v>756</v>
      </c>
      <c r="C188" s="21" t="s">
        <v>35</v>
      </c>
      <c r="D188" s="21" t="s">
        <v>278</v>
      </c>
      <c r="E188" s="21"/>
      <c r="F188" s="22">
        <v>6788.3</v>
      </c>
      <c r="G188" s="22">
        <v>6993.1</v>
      </c>
    </row>
    <row r="189" spans="1:7" s="6" customFormat="1" ht="47.25">
      <c r="A189" s="19" t="s">
        <v>70</v>
      </c>
      <c r="B189" s="20">
        <v>756</v>
      </c>
      <c r="C189" s="21" t="s">
        <v>35</v>
      </c>
      <c r="D189" s="21" t="s">
        <v>278</v>
      </c>
      <c r="E189" s="21" t="s">
        <v>71</v>
      </c>
      <c r="F189" s="22">
        <v>6788.3</v>
      </c>
      <c r="G189" s="22">
        <v>6993.1</v>
      </c>
    </row>
    <row r="190" spans="1:7" s="6" customFormat="1" ht="27" customHeight="1">
      <c r="A190" s="19" t="s">
        <v>76</v>
      </c>
      <c r="B190" s="20">
        <v>756</v>
      </c>
      <c r="C190" s="21" t="s">
        <v>32</v>
      </c>
      <c r="D190" s="21"/>
      <c r="E190" s="21"/>
      <c r="F190" s="22">
        <f>F191</f>
        <v>4178</v>
      </c>
      <c r="G190" s="22">
        <f>G191</f>
        <v>4407</v>
      </c>
    </row>
    <row r="191" spans="1:7" s="6" customFormat="1" ht="47.25">
      <c r="A191" s="19" t="s">
        <v>216</v>
      </c>
      <c r="B191" s="20">
        <v>756</v>
      </c>
      <c r="C191" s="21" t="s">
        <v>32</v>
      </c>
      <c r="D191" s="21" t="s">
        <v>154</v>
      </c>
      <c r="E191" s="21"/>
      <c r="F191" s="22">
        <f>F192</f>
        <v>4178</v>
      </c>
      <c r="G191" s="22">
        <f>G192</f>
        <v>4407</v>
      </c>
    </row>
    <row r="192" spans="1:7" s="6" customFormat="1" ht="63">
      <c r="A192" s="19" t="s">
        <v>75</v>
      </c>
      <c r="B192" s="20">
        <v>756</v>
      </c>
      <c r="C192" s="21" t="s">
        <v>32</v>
      </c>
      <c r="D192" s="21" t="s">
        <v>156</v>
      </c>
      <c r="E192" s="21"/>
      <c r="F192" s="22">
        <f>F193+F194+F195</f>
        <v>4178</v>
      </c>
      <c r="G192" s="22">
        <f>G193+G194+G195</f>
        <v>4407</v>
      </c>
    </row>
    <row r="193" spans="1:7" s="6" customFormat="1" ht="63">
      <c r="A193" s="19" t="s">
        <v>66</v>
      </c>
      <c r="B193" s="20">
        <v>756</v>
      </c>
      <c r="C193" s="21" t="s">
        <v>32</v>
      </c>
      <c r="D193" s="21" t="s">
        <v>156</v>
      </c>
      <c r="E193" s="21" t="s">
        <v>67</v>
      </c>
      <c r="F193" s="22">
        <v>3594</v>
      </c>
      <c r="G193" s="22">
        <v>4133</v>
      </c>
    </row>
    <row r="194" spans="1:7" s="6" customFormat="1" ht="31.5">
      <c r="A194" s="19" t="s">
        <v>134</v>
      </c>
      <c r="B194" s="20">
        <v>756</v>
      </c>
      <c r="C194" s="21" t="s">
        <v>32</v>
      </c>
      <c r="D194" s="21" t="s">
        <v>156</v>
      </c>
      <c r="E194" s="21" t="s">
        <v>61</v>
      </c>
      <c r="F194" s="22">
        <f>584-30</f>
        <v>554</v>
      </c>
      <c r="G194" s="22">
        <f>274-30</f>
        <v>244</v>
      </c>
    </row>
    <row r="195" spans="1:7" s="6" customFormat="1" ht="30" customHeight="1">
      <c r="A195" s="19" t="s">
        <v>84</v>
      </c>
      <c r="B195" s="20">
        <v>756</v>
      </c>
      <c r="C195" s="21" t="s">
        <v>32</v>
      </c>
      <c r="D195" s="21" t="s">
        <v>156</v>
      </c>
      <c r="E195" s="21" t="s">
        <v>85</v>
      </c>
      <c r="F195" s="22">
        <v>30</v>
      </c>
      <c r="G195" s="22">
        <v>30</v>
      </c>
    </row>
    <row r="196" spans="1:7" s="32" customFormat="1" ht="36.75" customHeight="1">
      <c r="A196" s="16" t="s">
        <v>257</v>
      </c>
      <c r="B196" s="14">
        <v>775</v>
      </c>
      <c r="C196" s="18"/>
      <c r="D196" s="18"/>
      <c r="E196" s="18"/>
      <c r="F196" s="35">
        <f>F197+F248</f>
        <v>490730.8</v>
      </c>
      <c r="G196" s="35">
        <f>G197+G248</f>
        <v>500529.19999999995</v>
      </c>
    </row>
    <row r="197" spans="1:7" s="6" customFormat="1" ht="24" customHeight="1">
      <c r="A197" s="16" t="s">
        <v>15</v>
      </c>
      <c r="B197" s="14">
        <v>775</v>
      </c>
      <c r="C197" s="18" t="s">
        <v>33</v>
      </c>
      <c r="D197" s="18"/>
      <c r="E197" s="18"/>
      <c r="F197" s="30">
        <f>F198+F208+F234+F242+F228</f>
        <v>453392.1</v>
      </c>
      <c r="G197" s="30">
        <f>G198+G208+G234+G242+G228</f>
        <v>461830.69999999995</v>
      </c>
    </row>
    <row r="198" spans="1:7" s="6" customFormat="1" ht="24" customHeight="1">
      <c r="A198" s="19" t="s">
        <v>22</v>
      </c>
      <c r="B198" s="20">
        <v>775</v>
      </c>
      <c r="C198" s="21" t="s">
        <v>37</v>
      </c>
      <c r="D198" s="21"/>
      <c r="E198" s="21"/>
      <c r="F198" s="22">
        <f>F199</f>
        <v>73516</v>
      </c>
      <c r="G198" s="22">
        <f>G199</f>
        <v>72757.9</v>
      </c>
    </row>
    <row r="199" spans="1:7" s="6" customFormat="1" ht="47.25">
      <c r="A199" s="19" t="s">
        <v>119</v>
      </c>
      <c r="B199" s="20">
        <v>775</v>
      </c>
      <c r="C199" s="21" t="s">
        <v>37</v>
      </c>
      <c r="D199" s="21" t="s">
        <v>143</v>
      </c>
      <c r="E199" s="21"/>
      <c r="F199" s="22">
        <f>F201+F203+F205+F206</f>
        <v>73516</v>
      </c>
      <c r="G199" s="22">
        <f>G201+G203+G205+G206</f>
        <v>72757.9</v>
      </c>
    </row>
    <row r="200" spans="1:7" s="6" customFormat="1" ht="20.25" customHeight="1">
      <c r="A200" s="19" t="s">
        <v>206</v>
      </c>
      <c r="B200" s="20">
        <v>775</v>
      </c>
      <c r="C200" s="21" t="s">
        <v>37</v>
      </c>
      <c r="D200" s="21" t="s">
        <v>142</v>
      </c>
      <c r="E200" s="21"/>
      <c r="F200" s="22">
        <f>F201</f>
        <v>28389.9</v>
      </c>
      <c r="G200" s="22">
        <f>G201</f>
        <v>25841</v>
      </c>
    </row>
    <row r="201" spans="1:7" s="6" customFormat="1" ht="47.25">
      <c r="A201" s="19" t="s">
        <v>70</v>
      </c>
      <c r="B201" s="20">
        <v>775</v>
      </c>
      <c r="C201" s="21" t="s">
        <v>37</v>
      </c>
      <c r="D201" s="21" t="s">
        <v>144</v>
      </c>
      <c r="E201" s="21" t="s">
        <v>71</v>
      </c>
      <c r="F201" s="22">
        <v>28389.9</v>
      </c>
      <c r="G201" s="22">
        <v>25841</v>
      </c>
    </row>
    <row r="202" spans="1:7" s="6" customFormat="1" ht="204.75">
      <c r="A202" s="19" t="s">
        <v>116</v>
      </c>
      <c r="B202" s="20">
        <v>775</v>
      </c>
      <c r="C202" s="21" t="s">
        <v>37</v>
      </c>
      <c r="D202" s="21" t="s">
        <v>145</v>
      </c>
      <c r="E202" s="21"/>
      <c r="F202" s="22">
        <f>F203</f>
        <v>33014.5</v>
      </c>
      <c r="G202" s="22">
        <f>G203</f>
        <v>34467.1</v>
      </c>
    </row>
    <row r="203" spans="1:7" s="6" customFormat="1" ht="47.25">
      <c r="A203" s="19" t="s">
        <v>70</v>
      </c>
      <c r="B203" s="20">
        <v>775</v>
      </c>
      <c r="C203" s="21" t="s">
        <v>37</v>
      </c>
      <c r="D203" s="21" t="s">
        <v>145</v>
      </c>
      <c r="E203" s="21" t="s">
        <v>71</v>
      </c>
      <c r="F203" s="22">
        <v>33014.5</v>
      </c>
      <c r="G203" s="22">
        <v>34467.1</v>
      </c>
    </row>
    <row r="204" spans="1:7" s="6" customFormat="1" ht="204.75">
      <c r="A204" s="19" t="s">
        <v>115</v>
      </c>
      <c r="B204" s="20">
        <v>775</v>
      </c>
      <c r="C204" s="21" t="s">
        <v>37</v>
      </c>
      <c r="D204" s="21" t="s">
        <v>146</v>
      </c>
      <c r="E204" s="21"/>
      <c r="F204" s="22">
        <f>F205</f>
        <v>644.2</v>
      </c>
      <c r="G204" s="22">
        <f>G205</f>
        <v>668.1</v>
      </c>
    </row>
    <row r="205" spans="1:7" s="6" customFormat="1" ht="47.25">
      <c r="A205" s="19" t="s">
        <v>70</v>
      </c>
      <c r="B205" s="20">
        <v>775</v>
      </c>
      <c r="C205" s="21" t="s">
        <v>37</v>
      </c>
      <c r="D205" s="21" t="s">
        <v>146</v>
      </c>
      <c r="E205" s="21" t="s">
        <v>71</v>
      </c>
      <c r="F205" s="22">
        <v>644.2</v>
      </c>
      <c r="G205" s="22">
        <v>668.1</v>
      </c>
    </row>
    <row r="206" spans="1:7" s="33" customFormat="1" ht="198" customHeight="1">
      <c r="A206" s="19" t="s">
        <v>124</v>
      </c>
      <c r="B206" s="20">
        <v>775</v>
      </c>
      <c r="C206" s="21" t="s">
        <v>37</v>
      </c>
      <c r="D206" s="21" t="s">
        <v>150</v>
      </c>
      <c r="E206" s="21"/>
      <c r="F206" s="22">
        <f>F207</f>
        <v>11467.4</v>
      </c>
      <c r="G206" s="22">
        <f>G207</f>
        <v>11781.7</v>
      </c>
    </row>
    <row r="207" spans="1:7" s="33" customFormat="1" ht="51.75" customHeight="1">
      <c r="A207" s="19" t="s">
        <v>70</v>
      </c>
      <c r="B207" s="20">
        <v>775</v>
      </c>
      <c r="C207" s="21" t="s">
        <v>37</v>
      </c>
      <c r="D207" s="21" t="s">
        <v>150</v>
      </c>
      <c r="E207" s="21" t="s">
        <v>71</v>
      </c>
      <c r="F207" s="22">
        <v>11467.4</v>
      </c>
      <c r="G207" s="22">
        <v>11781.7</v>
      </c>
    </row>
    <row r="208" spans="1:7" s="6" customFormat="1" ht="30" customHeight="1">
      <c r="A208" s="19" t="s">
        <v>16</v>
      </c>
      <c r="B208" s="20">
        <v>775</v>
      </c>
      <c r="C208" s="21" t="s">
        <v>34</v>
      </c>
      <c r="D208" s="21"/>
      <c r="E208" s="21"/>
      <c r="F208" s="22">
        <f>F209</f>
        <v>322738.89999999997</v>
      </c>
      <c r="G208" s="22">
        <f>G209</f>
        <v>333452.19999999995</v>
      </c>
    </row>
    <row r="209" spans="1:7" s="6" customFormat="1" ht="47.25">
      <c r="A209" s="19" t="s">
        <v>119</v>
      </c>
      <c r="B209" s="20">
        <v>775</v>
      </c>
      <c r="C209" s="21" t="s">
        <v>34</v>
      </c>
      <c r="D209" s="21" t="s">
        <v>143</v>
      </c>
      <c r="E209" s="21"/>
      <c r="F209" s="22">
        <f>F211+F213+F215+F222+F216+F218+F220+F224+F226</f>
        <v>322738.89999999997</v>
      </c>
      <c r="G209" s="22">
        <f>G211+G213+G215+G222+G216+G218+G220+G224+G226</f>
        <v>333452.19999999995</v>
      </c>
    </row>
    <row r="210" spans="1:7" s="6" customFormat="1" ht="31.5">
      <c r="A210" s="19" t="s">
        <v>72</v>
      </c>
      <c r="B210" s="20">
        <v>775</v>
      </c>
      <c r="C210" s="21" t="s">
        <v>34</v>
      </c>
      <c r="D210" s="21" t="s">
        <v>147</v>
      </c>
      <c r="E210" s="21"/>
      <c r="F210" s="22">
        <f>F211</f>
        <v>107421.9</v>
      </c>
      <c r="G210" s="22">
        <f>G211</f>
        <v>106803.5</v>
      </c>
    </row>
    <row r="211" spans="1:7" s="6" customFormat="1" ht="47.25">
      <c r="A211" s="19" t="s">
        <v>70</v>
      </c>
      <c r="B211" s="20">
        <v>775</v>
      </c>
      <c r="C211" s="21" t="s">
        <v>34</v>
      </c>
      <c r="D211" s="21" t="s">
        <v>147</v>
      </c>
      <c r="E211" s="21" t="s">
        <v>71</v>
      </c>
      <c r="F211" s="22">
        <f>107794.9-373</f>
        <v>107421.9</v>
      </c>
      <c r="G211" s="22">
        <f>107176.5-373</f>
        <v>106803.5</v>
      </c>
    </row>
    <row r="212" spans="1:7" s="6" customFormat="1" ht="173.25">
      <c r="A212" s="19" t="s">
        <v>113</v>
      </c>
      <c r="B212" s="20">
        <v>775</v>
      </c>
      <c r="C212" s="21" t="s">
        <v>34</v>
      </c>
      <c r="D212" s="21" t="s">
        <v>148</v>
      </c>
      <c r="E212" s="21"/>
      <c r="F212" s="22">
        <f>F213</f>
        <v>185638.2</v>
      </c>
      <c r="G212" s="22">
        <f>G213</f>
        <v>196219.6</v>
      </c>
    </row>
    <row r="213" spans="1:7" s="6" customFormat="1" ht="47.25">
      <c r="A213" s="19" t="s">
        <v>70</v>
      </c>
      <c r="B213" s="20">
        <v>775</v>
      </c>
      <c r="C213" s="21" t="s">
        <v>34</v>
      </c>
      <c r="D213" s="21" t="s">
        <v>148</v>
      </c>
      <c r="E213" s="21" t="s">
        <v>71</v>
      </c>
      <c r="F213" s="22">
        <v>185638.2</v>
      </c>
      <c r="G213" s="22">
        <v>196219.6</v>
      </c>
    </row>
    <row r="214" spans="1:7" s="6" customFormat="1" ht="173.25">
      <c r="A214" s="19" t="s">
        <v>114</v>
      </c>
      <c r="B214" s="20">
        <v>775</v>
      </c>
      <c r="C214" s="21" t="s">
        <v>34</v>
      </c>
      <c r="D214" s="21" t="s">
        <v>149</v>
      </c>
      <c r="E214" s="21"/>
      <c r="F214" s="22">
        <v>4352.4</v>
      </c>
      <c r="G214" s="22">
        <v>4513.6</v>
      </c>
    </row>
    <row r="215" spans="1:7" s="6" customFormat="1" ht="47.25">
      <c r="A215" s="19" t="s">
        <v>70</v>
      </c>
      <c r="B215" s="20">
        <v>775</v>
      </c>
      <c r="C215" s="21" t="s">
        <v>34</v>
      </c>
      <c r="D215" s="21" t="s">
        <v>149</v>
      </c>
      <c r="E215" s="21" t="s">
        <v>71</v>
      </c>
      <c r="F215" s="22">
        <v>4352.4</v>
      </c>
      <c r="G215" s="22">
        <v>4513.6</v>
      </c>
    </row>
    <row r="216" spans="1:7" s="6" customFormat="1" ht="189">
      <c r="A216" s="28" t="s">
        <v>125</v>
      </c>
      <c r="B216" s="20">
        <v>775</v>
      </c>
      <c r="C216" s="21" t="s">
        <v>34</v>
      </c>
      <c r="D216" s="21" t="s">
        <v>151</v>
      </c>
      <c r="E216" s="21"/>
      <c r="F216" s="22">
        <f>F217</f>
        <v>20273.8</v>
      </c>
      <c r="G216" s="22">
        <f>G217</f>
        <v>20862.9</v>
      </c>
    </row>
    <row r="217" spans="1:7" s="6" customFormat="1" ht="47.25">
      <c r="A217" s="19" t="s">
        <v>70</v>
      </c>
      <c r="B217" s="20">
        <v>775</v>
      </c>
      <c r="C217" s="21" t="s">
        <v>34</v>
      </c>
      <c r="D217" s="21" t="s">
        <v>151</v>
      </c>
      <c r="E217" s="21" t="s">
        <v>71</v>
      </c>
      <c r="F217" s="22">
        <v>20273.8</v>
      </c>
      <c r="G217" s="22">
        <v>20862.9</v>
      </c>
    </row>
    <row r="218" spans="1:7" s="6" customFormat="1" ht="52.5" customHeight="1">
      <c r="A218" s="19" t="s">
        <v>254</v>
      </c>
      <c r="B218" s="20">
        <v>775</v>
      </c>
      <c r="C218" s="21" t="s">
        <v>34</v>
      </c>
      <c r="D218" s="21" t="s">
        <v>253</v>
      </c>
      <c r="E218" s="21"/>
      <c r="F218" s="22">
        <f>F219</f>
        <v>768.8</v>
      </c>
      <c r="G218" s="22">
        <f>G219</f>
        <v>768.8</v>
      </c>
    </row>
    <row r="219" spans="1:7" s="6" customFormat="1" ht="47.25">
      <c r="A219" s="19" t="s">
        <v>70</v>
      </c>
      <c r="B219" s="20">
        <v>775</v>
      </c>
      <c r="C219" s="21" t="s">
        <v>34</v>
      </c>
      <c r="D219" s="21" t="s">
        <v>253</v>
      </c>
      <c r="E219" s="21" t="s">
        <v>71</v>
      </c>
      <c r="F219" s="22">
        <v>768.8</v>
      </c>
      <c r="G219" s="22">
        <v>768.8</v>
      </c>
    </row>
    <row r="220" spans="1:7" s="6" customFormat="1" ht="63">
      <c r="A220" s="19" t="s">
        <v>268</v>
      </c>
      <c r="B220" s="20">
        <v>775</v>
      </c>
      <c r="C220" s="21" t="s">
        <v>34</v>
      </c>
      <c r="D220" s="21" t="s">
        <v>253</v>
      </c>
      <c r="E220" s="21"/>
      <c r="F220" s="22">
        <f>F221</f>
        <v>104.8</v>
      </c>
      <c r="G220" s="22">
        <f>G221</f>
        <v>104.8</v>
      </c>
    </row>
    <row r="221" spans="1:7" s="6" customFormat="1" ht="47.25">
      <c r="A221" s="19" t="s">
        <v>70</v>
      </c>
      <c r="B221" s="20">
        <v>775</v>
      </c>
      <c r="C221" s="21" t="s">
        <v>34</v>
      </c>
      <c r="D221" s="21" t="s">
        <v>253</v>
      </c>
      <c r="E221" s="21" t="s">
        <v>71</v>
      </c>
      <c r="F221" s="22">
        <v>104.8</v>
      </c>
      <c r="G221" s="22">
        <v>104.8</v>
      </c>
    </row>
    <row r="222" spans="1:7" s="6" customFormat="1" ht="48.75" customHeight="1">
      <c r="A222" s="19" t="s">
        <v>269</v>
      </c>
      <c r="B222" s="20">
        <v>775</v>
      </c>
      <c r="C222" s="21" t="s">
        <v>34</v>
      </c>
      <c r="D222" s="21" t="s">
        <v>253</v>
      </c>
      <c r="E222" s="21"/>
      <c r="F222" s="22">
        <v>80</v>
      </c>
      <c r="G222" s="22">
        <v>80</v>
      </c>
    </row>
    <row r="223" spans="1:7" s="6" customFormat="1" ht="48.75" customHeight="1">
      <c r="A223" s="19" t="s">
        <v>70</v>
      </c>
      <c r="B223" s="20">
        <v>775</v>
      </c>
      <c r="C223" s="21" t="s">
        <v>34</v>
      </c>
      <c r="D223" s="21" t="s">
        <v>253</v>
      </c>
      <c r="E223" s="21" t="s">
        <v>71</v>
      </c>
      <c r="F223" s="22">
        <v>80</v>
      </c>
      <c r="G223" s="22">
        <v>80</v>
      </c>
    </row>
    <row r="224" spans="1:7" s="6" customFormat="1" ht="63">
      <c r="A224" s="19" t="s">
        <v>210</v>
      </c>
      <c r="B224" s="20">
        <v>775</v>
      </c>
      <c r="C224" s="21" t="s">
        <v>34</v>
      </c>
      <c r="D224" s="21" t="s">
        <v>255</v>
      </c>
      <c r="E224" s="21"/>
      <c r="F224" s="22">
        <f>F225</f>
        <v>3726</v>
      </c>
      <c r="G224" s="22">
        <f>G225</f>
        <v>3726</v>
      </c>
    </row>
    <row r="225" spans="1:7" s="6" customFormat="1" ht="35.25" customHeight="1">
      <c r="A225" s="19" t="s">
        <v>70</v>
      </c>
      <c r="B225" s="20">
        <v>775</v>
      </c>
      <c r="C225" s="21" t="s">
        <v>34</v>
      </c>
      <c r="D225" s="21" t="s">
        <v>255</v>
      </c>
      <c r="E225" s="21" t="s">
        <v>71</v>
      </c>
      <c r="F225" s="22">
        <v>3726</v>
      </c>
      <c r="G225" s="22">
        <v>3726</v>
      </c>
    </row>
    <row r="226" spans="1:7" s="6" customFormat="1" ht="66" customHeight="1">
      <c r="A226" s="19" t="s">
        <v>276</v>
      </c>
      <c r="B226" s="20">
        <v>775</v>
      </c>
      <c r="C226" s="21" t="s">
        <v>34</v>
      </c>
      <c r="D226" s="21" t="s">
        <v>255</v>
      </c>
      <c r="E226" s="21"/>
      <c r="F226" s="22">
        <v>373</v>
      </c>
      <c r="G226" s="22">
        <v>373</v>
      </c>
    </row>
    <row r="227" spans="1:7" s="6" customFormat="1" ht="51" customHeight="1">
      <c r="A227" s="19" t="s">
        <v>70</v>
      </c>
      <c r="B227" s="20">
        <v>775</v>
      </c>
      <c r="C227" s="21" t="s">
        <v>34</v>
      </c>
      <c r="D227" s="21" t="s">
        <v>255</v>
      </c>
      <c r="E227" s="21" t="s">
        <v>71</v>
      </c>
      <c r="F227" s="22">
        <v>373</v>
      </c>
      <c r="G227" s="22">
        <v>373</v>
      </c>
    </row>
    <row r="228" spans="1:7" s="6" customFormat="1" ht="32.25" customHeight="1">
      <c r="A228" s="19" t="s">
        <v>17</v>
      </c>
      <c r="B228" s="20">
        <v>775</v>
      </c>
      <c r="C228" s="21" t="s">
        <v>248</v>
      </c>
      <c r="D228" s="21" t="s">
        <v>152</v>
      </c>
      <c r="E228" s="21"/>
      <c r="F228" s="22">
        <f>F229+F230+F232</f>
        <v>28722.9</v>
      </c>
      <c r="G228" s="22">
        <f>G229+G230+G232</f>
        <v>28575.5</v>
      </c>
    </row>
    <row r="229" spans="1:7" s="6" customFormat="1" ht="47.25">
      <c r="A229" s="19" t="s">
        <v>70</v>
      </c>
      <c r="B229" s="20">
        <v>775</v>
      </c>
      <c r="C229" s="21" t="s">
        <v>248</v>
      </c>
      <c r="D229" s="21" t="s">
        <v>152</v>
      </c>
      <c r="E229" s="21" t="s">
        <v>71</v>
      </c>
      <c r="F229" s="22">
        <v>21710.9</v>
      </c>
      <c r="G229" s="22">
        <v>21519.5</v>
      </c>
    </row>
    <row r="230" spans="1:7" s="6" customFormat="1" ht="74.25" customHeight="1">
      <c r="A230" s="19" t="s">
        <v>270</v>
      </c>
      <c r="B230" s="20">
        <v>775</v>
      </c>
      <c r="C230" s="21" t="s">
        <v>248</v>
      </c>
      <c r="D230" s="21" t="s">
        <v>250</v>
      </c>
      <c r="E230" s="21"/>
      <c r="F230" s="22">
        <v>5028.9</v>
      </c>
      <c r="G230" s="22">
        <v>5072.9</v>
      </c>
    </row>
    <row r="231" spans="1:7" s="6" customFormat="1" ht="30" customHeight="1">
      <c r="A231" s="19" t="s">
        <v>70</v>
      </c>
      <c r="B231" s="20">
        <v>775</v>
      </c>
      <c r="C231" s="21" t="s">
        <v>248</v>
      </c>
      <c r="D231" s="21" t="s">
        <v>250</v>
      </c>
      <c r="E231" s="21" t="s">
        <v>71</v>
      </c>
      <c r="F231" s="22">
        <v>5028.9</v>
      </c>
      <c r="G231" s="22">
        <v>5072.9</v>
      </c>
    </row>
    <row r="232" spans="1:7" s="45" customFormat="1" ht="30" customHeight="1">
      <c r="A232" s="19" t="s">
        <v>280</v>
      </c>
      <c r="B232" s="20">
        <v>775</v>
      </c>
      <c r="C232" s="21" t="s">
        <v>248</v>
      </c>
      <c r="D232" s="21" t="s">
        <v>250</v>
      </c>
      <c r="E232" s="21"/>
      <c r="F232" s="22">
        <v>1983.1</v>
      </c>
      <c r="G232" s="22">
        <v>1983.1</v>
      </c>
    </row>
    <row r="233" spans="1:7" s="45" customFormat="1" ht="30" customHeight="1">
      <c r="A233" s="19" t="s">
        <v>70</v>
      </c>
      <c r="B233" s="20">
        <v>775</v>
      </c>
      <c r="C233" s="21" t="s">
        <v>248</v>
      </c>
      <c r="D233" s="21" t="s">
        <v>250</v>
      </c>
      <c r="E233" s="21" t="s">
        <v>71</v>
      </c>
      <c r="F233" s="22">
        <v>1983.1</v>
      </c>
      <c r="G233" s="22">
        <v>1983.1</v>
      </c>
    </row>
    <row r="234" spans="1:7" s="6" customFormat="1" ht="30" customHeight="1">
      <c r="A234" s="19" t="s">
        <v>21</v>
      </c>
      <c r="B234" s="20">
        <v>775</v>
      </c>
      <c r="C234" s="21" t="s">
        <v>36</v>
      </c>
      <c r="D234" s="21"/>
      <c r="E234" s="21"/>
      <c r="F234" s="22">
        <f>F235</f>
        <v>8435.3</v>
      </c>
      <c r="G234" s="22">
        <f>G235</f>
        <v>8730.1</v>
      </c>
    </row>
    <row r="235" spans="1:7" s="6" customFormat="1" ht="47.25">
      <c r="A235" s="19" t="s">
        <v>119</v>
      </c>
      <c r="B235" s="20">
        <v>775</v>
      </c>
      <c r="C235" s="21" t="s">
        <v>36</v>
      </c>
      <c r="D235" s="21" t="s">
        <v>143</v>
      </c>
      <c r="E235" s="21"/>
      <c r="F235" s="22">
        <f>F237+F239+F241</f>
        <v>8435.3</v>
      </c>
      <c r="G235" s="22">
        <f>G237+G239+G241</f>
        <v>8730.1</v>
      </c>
    </row>
    <row r="236" spans="1:7" s="6" customFormat="1" ht="47.25">
      <c r="A236" s="19" t="s">
        <v>207</v>
      </c>
      <c r="B236" s="20">
        <v>775</v>
      </c>
      <c r="C236" s="21" t="s">
        <v>36</v>
      </c>
      <c r="D236" s="21" t="s">
        <v>183</v>
      </c>
      <c r="E236" s="21"/>
      <c r="F236" s="22">
        <f>F237</f>
        <v>7254.4</v>
      </c>
      <c r="G236" s="22">
        <f>G237</f>
        <v>7544.4</v>
      </c>
    </row>
    <row r="237" spans="1:7" s="6" customFormat="1" ht="30" customHeight="1">
      <c r="A237" s="19" t="s">
        <v>70</v>
      </c>
      <c r="B237" s="20">
        <v>775</v>
      </c>
      <c r="C237" s="21" t="s">
        <v>36</v>
      </c>
      <c r="D237" s="21" t="s">
        <v>183</v>
      </c>
      <c r="E237" s="21" t="s">
        <v>71</v>
      </c>
      <c r="F237" s="22">
        <v>7254.4</v>
      </c>
      <c r="G237" s="22">
        <v>7544.4</v>
      </c>
    </row>
    <row r="238" spans="1:7" s="6" customFormat="1" ht="27" customHeight="1">
      <c r="A238" s="19" t="s">
        <v>208</v>
      </c>
      <c r="B238" s="20">
        <v>775</v>
      </c>
      <c r="C238" s="21" t="s">
        <v>36</v>
      </c>
      <c r="D238" s="21" t="s">
        <v>271</v>
      </c>
      <c r="E238" s="21"/>
      <c r="F238" s="22">
        <v>160</v>
      </c>
      <c r="G238" s="22">
        <f>G239</f>
        <v>160</v>
      </c>
    </row>
    <row r="239" spans="1:7" s="6" customFormat="1" ht="32.25" customHeight="1">
      <c r="A239" s="19" t="s">
        <v>134</v>
      </c>
      <c r="B239" s="20">
        <v>775</v>
      </c>
      <c r="C239" s="21" t="s">
        <v>36</v>
      </c>
      <c r="D239" s="21" t="s">
        <v>271</v>
      </c>
      <c r="E239" s="21" t="s">
        <v>61</v>
      </c>
      <c r="F239" s="22">
        <v>160</v>
      </c>
      <c r="G239" s="22">
        <v>160</v>
      </c>
    </row>
    <row r="240" spans="1:7" s="6" customFormat="1" ht="24" customHeight="1">
      <c r="A240" s="19" t="s">
        <v>209</v>
      </c>
      <c r="B240" s="20">
        <v>775</v>
      </c>
      <c r="C240" s="21" t="s">
        <v>36</v>
      </c>
      <c r="D240" s="21" t="s">
        <v>162</v>
      </c>
      <c r="E240" s="21"/>
      <c r="F240" s="22">
        <f>F241</f>
        <v>1020.9</v>
      </c>
      <c r="G240" s="22">
        <f>G241</f>
        <v>1025.7</v>
      </c>
    </row>
    <row r="241" spans="1:7" s="6" customFormat="1" ht="47.25">
      <c r="A241" s="19" t="s">
        <v>70</v>
      </c>
      <c r="B241" s="20">
        <v>775</v>
      </c>
      <c r="C241" s="21" t="s">
        <v>36</v>
      </c>
      <c r="D241" s="21" t="s">
        <v>162</v>
      </c>
      <c r="E241" s="21" t="s">
        <v>71</v>
      </c>
      <c r="F241" s="22">
        <v>1020.9</v>
      </c>
      <c r="G241" s="22">
        <v>1025.7</v>
      </c>
    </row>
    <row r="242" spans="1:7" s="6" customFormat="1" ht="24.75" customHeight="1">
      <c r="A242" s="19" t="s">
        <v>23</v>
      </c>
      <c r="B242" s="20">
        <v>775</v>
      </c>
      <c r="C242" s="21" t="s">
        <v>38</v>
      </c>
      <c r="D242" s="21"/>
      <c r="E242" s="21"/>
      <c r="F242" s="22">
        <f>F243</f>
        <v>19979</v>
      </c>
      <c r="G242" s="22">
        <f>G243</f>
        <v>18315</v>
      </c>
    </row>
    <row r="243" spans="1:7" s="6" customFormat="1" ht="47.25">
      <c r="A243" s="19" t="s">
        <v>119</v>
      </c>
      <c r="B243" s="20">
        <v>775</v>
      </c>
      <c r="C243" s="21" t="s">
        <v>38</v>
      </c>
      <c r="D243" s="21" t="s">
        <v>143</v>
      </c>
      <c r="E243" s="21"/>
      <c r="F243" s="22">
        <f>F244</f>
        <v>19979</v>
      </c>
      <c r="G243" s="22">
        <f>G244</f>
        <v>18315</v>
      </c>
    </row>
    <row r="244" spans="1:7" s="6" customFormat="1" ht="63">
      <c r="A244" s="19" t="s">
        <v>75</v>
      </c>
      <c r="B244" s="20">
        <v>775</v>
      </c>
      <c r="C244" s="21" t="s">
        <v>38</v>
      </c>
      <c r="D244" s="21" t="s">
        <v>161</v>
      </c>
      <c r="E244" s="21"/>
      <c r="F244" s="22">
        <f>F245+F246+F247</f>
        <v>19979</v>
      </c>
      <c r="G244" s="22">
        <f>G245+G246+G247</f>
        <v>18315</v>
      </c>
    </row>
    <row r="245" spans="1:7" s="6" customFormat="1" ht="47.25">
      <c r="A245" s="19" t="s">
        <v>70</v>
      </c>
      <c r="B245" s="20">
        <v>775</v>
      </c>
      <c r="C245" s="21" t="s">
        <v>38</v>
      </c>
      <c r="D245" s="21" t="s">
        <v>161</v>
      </c>
      <c r="E245" s="21" t="s">
        <v>67</v>
      </c>
      <c r="F245" s="22">
        <v>17292.1</v>
      </c>
      <c r="G245" s="22">
        <v>16392.1</v>
      </c>
    </row>
    <row r="246" spans="1:7" s="6" customFormat="1" ht="31.5">
      <c r="A246" s="19" t="s">
        <v>134</v>
      </c>
      <c r="B246" s="20">
        <v>775</v>
      </c>
      <c r="C246" s="21" t="s">
        <v>38</v>
      </c>
      <c r="D246" s="21" t="s">
        <v>161</v>
      </c>
      <c r="E246" s="21" t="s">
        <v>61</v>
      </c>
      <c r="F246" s="22">
        <f>2686.9-114.2</f>
        <v>2572.7000000000003</v>
      </c>
      <c r="G246" s="22">
        <f>1922.9-114.2</f>
        <v>1808.7</v>
      </c>
    </row>
    <row r="247" spans="1:7" s="6" customFormat="1" ht="31.5" customHeight="1">
      <c r="A247" s="19" t="s">
        <v>84</v>
      </c>
      <c r="B247" s="20">
        <v>776</v>
      </c>
      <c r="C247" s="21" t="s">
        <v>38</v>
      </c>
      <c r="D247" s="21" t="s">
        <v>161</v>
      </c>
      <c r="E247" s="21" t="s">
        <v>85</v>
      </c>
      <c r="F247" s="22">
        <v>114.2</v>
      </c>
      <c r="G247" s="22">
        <v>114.2</v>
      </c>
    </row>
    <row r="248" spans="1:7" s="6" customFormat="1" ht="21.75" customHeight="1">
      <c r="A248" s="23" t="s">
        <v>12</v>
      </c>
      <c r="B248" s="20">
        <v>775</v>
      </c>
      <c r="C248" s="24">
        <v>1000</v>
      </c>
      <c r="D248" s="24"/>
      <c r="E248" s="24"/>
      <c r="F248" s="22">
        <f>F249</f>
        <v>37338.7</v>
      </c>
      <c r="G248" s="22">
        <f>G249</f>
        <v>38698.5</v>
      </c>
    </row>
    <row r="249" spans="1:7" s="6" customFormat="1" ht="24" customHeight="1">
      <c r="A249" s="19" t="s">
        <v>25</v>
      </c>
      <c r="B249" s="20">
        <v>775</v>
      </c>
      <c r="C249" s="21" t="s">
        <v>50</v>
      </c>
      <c r="D249" s="21"/>
      <c r="E249" s="21"/>
      <c r="F249" s="22">
        <f>F250</f>
        <v>37338.7</v>
      </c>
      <c r="G249" s="22">
        <f>G250</f>
        <v>38698.5</v>
      </c>
    </row>
    <row r="250" spans="1:7" s="6" customFormat="1" ht="31.5">
      <c r="A250" s="19" t="s">
        <v>120</v>
      </c>
      <c r="B250" s="20">
        <v>775</v>
      </c>
      <c r="C250" s="21" t="s">
        <v>50</v>
      </c>
      <c r="D250" s="21" t="s">
        <v>143</v>
      </c>
      <c r="E250" s="21"/>
      <c r="F250" s="22">
        <f>F251+F253+F255+F257+F259+F261+F263</f>
        <v>37338.7</v>
      </c>
      <c r="G250" s="22">
        <f>G251+G253+G255+G257+G259+G261+G263</f>
        <v>38698.5</v>
      </c>
    </row>
    <row r="251" spans="1:7" s="6" customFormat="1" ht="78.75">
      <c r="A251" s="25" t="s">
        <v>272</v>
      </c>
      <c r="B251" s="20">
        <v>775</v>
      </c>
      <c r="C251" s="21" t="s">
        <v>50</v>
      </c>
      <c r="D251" s="21" t="s">
        <v>197</v>
      </c>
      <c r="E251" s="21"/>
      <c r="F251" s="22">
        <v>2485.7</v>
      </c>
      <c r="G251" s="22">
        <v>2921.3</v>
      </c>
    </row>
    <row r="252" spans="1:7" s="6" customFormat="1" ht="27" customHeight="1">
      <c r="A252" s="19" t="s">
        <v>73</v>
      </c>
      <c r="B252" s="20">
        <v>775</v>
      </c>
      <c r="C252" s="21" t="s">
        <v>50</v>
      </c>
      <c r="D252" s="21" t="s">
        <v>197</v>
      </c>
      <c r="E252" s="21" t="s">
        <v>74</v>
      </c>
      <c r="F252" s="22">
        <v>2485.7</v>
      </c>
      <c r="G252" s="22">
        <v>2921.3</v>
      </c>
    </row>
    <row r="253" spans="1:7" s="6" customFormat="1" ht="34.5" customHeight="1">
      <c r="A253" s="25" t="s">
        <v>272</v>
      </c>
      <c r="B253" s="20">
        <v>775</v>
      </c>
      <c r="C253" s="21" t="s">
        <v>50</v>
      </c>
      <c r="D253" s="21" t="s">
        <v>198</v>
      </c>
      <c r="E253" s="21"/>
      <c r="F253" s="22">
        <f>F254</f>
        <v>11682</v>
      </c>
      <c r="G253" s="22">
        <f>G254</f>
        <v>11682</v>
      </c>
    </row>
    <row r="254" spans="1:7" s="6" customFormat="1" ht="24" customHeight="1">
      <c r="A254" s="19" t="s">
        <v>73</v>
      </c>
      <c r="B254" s="20">
        <v>775</v>
      </c>
      <c r="C254" s="21" t="s">
        <v>50</v>
      </c>
      <c r="D254" s="21" t="s">
        <v>198</v>
      </c>
      <c r="E254" s="21" t="s">
        <v>74</v>
      </c>
      <c r="F254" s="22">
        <v>11682</v>
      </c>
      <c r="G254" s="22">
        <v>11682</v>
      </c>
    </row>
    <row r="255" spans="1:7" s="6" customFormat="1" ht="47.25">
      <c r="A255" s="19" t="s">
        <v>259</v>
      </c>
      <c r="B255" s="20">
        <v>775</v>
      </c>
      <c r="C255" s="21" t="s">
        <v>50</v>
      </c>
      <c r="D255" s="21" t="s">
        <v>170</v>
      </c>
      <c r="E255" s="21"/>
      <c r="F255" s="22">
        <f>F256</f>
        <v>326.3</v>
      </c>
      <c r="G255" s="22">
        <f>G256</f>
        <v>339.4</v>
      </c>
    </row>
    <row r="256" spans="1:7" s="6" customFormat="1" ht="34.5" customHeight="1">
      <c r="A256" s="19" t="s">
        <v>73</v>
      </c>
      <c r="B256" s="20">
        <v>775</v>
      </c>
      <c r="C256" s="21" t="s">
        <v>50</v>
      </c>
      <c r="D256" s="21" t="s">
        <v>170</v>
      </c>
      <c r="E256" s="21" t="s">
        <v>74</v>
      </c>
      <c r="F256" s="22">
        <v>326.3</v>
      </c>
      <c r="G256" s="22">
        <v>339.4</v>
      </c>
    </row>
    <row r="257" spans="1:7" s="6" customFormat="1" ht="78.75">
      <c r="A257" s="19" t="s">
        <v>260</v>
      </c>
      <c r="B257" s="20">
        <v>775</v>
      </c>
      <c r="C257" s="21" t="s">
        <v>50</v>
      </c>
      <c r="D257" s="21" t="s">
        <v>172</v>
      </c>
      <c r="E257" s="21"/>
      <c r="F257" s="22">
        <f>F258</f>
        <v>4742.9</v>
      </c>
      <c r="G257" s="22">
        <f>G258</f>
        <v>4932.6</v>
      </c>
    </row>
    <row r="258" spans="1:7" s="6" customFormat="1" ht="47.25">
      <c r="A258" s="19" t="s">
        <v>70</v>
      </c>
      <c r="B258" s="20">
        <v>775</v>
      </c>
      <c r="C258" s="21" t="s">
        <v>50</v>
      </c>
      <c r="D258" s="21" t="s">
        <v>171</v>
      </c>
      <c r="E258" s="21" t="s">
        <v>71</v>
      </c>
      <c r="F258" s="22">
        <v>4742.9</v>
      </c>
      <c r="G258" s="22">
        <v>4932.6</v>
      </c>
    </row>
    <row r="259" spans="1:7" s="6" customFormat="1" ht="177.75" customHeight="1">
      <c r="A259" s="19" t="s">
        <v>178</v>
      </c>
      <c r="B259" s="20">
        <v>775</v>
      </c>
      <c r="C259" s="21" t="s">
        <v>50</v>
      </c>
      <c r="D259" s="21" t="s">
        <v>177</v>
      </c>
      <c r="E259" s="21"/>
      <c r="F259" s="22">
        <f>F260</f>
        <v>17917.3</v>
      </c>
      <c r="G259" s="22">
        <f>G260</f>
        <v>18633.7</v>
      </c>
    </row>
    <row r="260" spans="1:7" s="6" customFormat="1" ht="27" customHeight="1">
      <c r="A260" s="19" t="s">
        <v>73</v>
      </c>
      <c r="B260" s="20">
        <v>775</v>
      </c>
      <c r="C260" s="21" t="s">
        <v>50</v>
      </c>
      <c r="D260" s="21" t="s">
        <v>177</v>
      </c>
      <c r="E260" s="21" t="s">
        <v>74</v>
      </c>
      <c r="F260" s="22">
        <v>17917.3</v>
      </c>
      <c r="G260" s="22">
        <v>18633.7</v>
      </c>
    </row>
    <row r="261" spans="1:7" s="6" customFormat="1" ht="78.75">
      <c r="A261" s="19" t="s">
        <v>261</v>
      </c>
      <c r="B261" s="20">
        <v>775</v>
      </c>
      <c r="C261" s="21" t="s">
        <v>50</v>
      </c>
      <c r="D261" s="21" t="s">
        <v>163</v>
      </c>
      <c r="E261" s="21"/>
      <c r="F261" s="22">
        <f>F262</f>
        <v>57.6</v>
      </c>
      <c r="G261" s="22">
        <f>G262</f>
        <v>57.6</v>
      </c>
    </row>
    <row r="262" spans="1:7" s="6" customFormat="1" ht="24" customHeight="1">
      <c r="A262" s="19" t="s">
        <v>73</v>
      </c>
      <c r="B262" s="20">
        <v>775</v>
      </c>
      <c r="C262" s="21" t="s">
        <v>50</v>
      </c>
      <c r="D262" s="21" t="s">
        <v>163</v>
      </c>
      <c r="E262" s="21" t="s">
        <v>74</v>
      </c>
      <c r="F262" s="22">
        <v>57.6</v>
      </c>
      <c r="G262" s="22">
        <v>57.6</v>
      </c>
    </row>
    <row r="263" spans="1:7" s="6" customFormat="1" ht="47.25">
      <c r="A263" s="19" t="s">
        <v>262</v>
      </c>
      <c r="B263" s="20">
        <v>775</v>
      </c>
      <c r="C263" s="21" t="s">
        <v>50</v>
      </c>
      <c r="D263" s="21" t="s">
        <v>263</v>
      </c>
      <c r="E263" s="21"/>
      <c r="F263" s="22">
        <f>F264</f>
        <v>126.9</v>
      </c>
      <c r="G263" s="22">
        <f>G264</f>
        <v>131.9</v>
      </c>
    </row>
    <row r="264" spans="1:7" s="6" customFormat="1" ht="20.25" customHeight="1">
      <c r="A264" s="19" t="s">
        <v>73</v>
      </c>
      <c r="B264" s="20">
        <v>775</v>
      </c>
      <c r="C264" s="21" t="s">
        <v>50</v>
      </c>
      <c r="D264" s="21" t="s">
        <v>263</v>
      </c>
      <c r="E264" s="21" t="s">
        <v>74</v>
      </c>
      <c r="F264" s="22">
        <v>126.9</v>
      </c>
      <c r="G264" s="22">
        <v>131.9</v>
      </c>
    </row>
    <row r="265" spans="1:7" s="6" customFormat="1" ht="20.25" customHeight="1">
      <c r="A265" s="16" t="s">
        <v>258</v>
      </c>
      <c r="B265" s="14">
        <v>792</v>
      </c>
      <c r="C265" s="24"/>
      <c r="D265" s="24"/>
      <c r="E265" s="24"/>
      <c r="F265" s="35">
        <f>F266+F273+F278+F287+F296+F283</f>
        <v>54656.5</v>
      </c>
      <c r="G265" s="35">
        <f>G266+G273+G278+G287+G296+G283</f>
        <v>59900.7</v>
      </c>
    </row>
    <row r="266" spans="1:7" s="6" customFormat="1" ht="26.25" customHeight="1">
      <c r="A266" s="23" t="s">
        <v>7</v>
      </c>
      <c r="B266" s="14">
        <v>792</v>
      </c>
      <c r="C266" s="24" t="s">
        <v>28</v>
      </c>
      <c r="D266" s="24"/>
      <c r="E266" s="24"/>
      <c r="F266" s="36">
        <f aca="true" t="shared" si="3" ref="F266:G268">F267</f>
        <v>10567</v>
      </c>
      <c r="G266" s="36">
        <f t="shared" si="3"/>
        <v>9387</v>
      </c>
    </row>
    <row r="267" spans="1:7" s="6" customFormat="1" ht="47.25">
      <c r="A267" s="19" t="s">
        <v>65</v>
      </c>
      <c r="B267" s="21" t="s">
        <v>86</v>
      </c>
      <c r="C267" s="21" t="s">
        <v>29</v>
      </c>
      <c r="D267" s="21"/>
      <c r="E267" s="21"/>
      <c r="F267" s="22">
        <f t="shared" si="3"/>
        <v>10567</v>
      </c>
      <c r="G267" s="22">
        <f t="shared" si="3"/>
        <v>9387</v>
      </c>
    </row>
    <row r="268" spans="1:7" s="6" customFormat="1" ht="47.25">
      <c r="A268" s="19" t="s">
        <v>130</v>
      </c>
      <c r="B268" s="21" t="s">
        <v>86</v>
      </c>
      <c r="C268" s="21" t="s">
        <v>29</v>
      </c>
      <c r="D268" s="21" t="s">
        <v>139</v>
      </c>
      <c r="E268" s="21"/>
      <c r="F268" s="22">
        <f t="shared" si="3"/>
        <v>10567</v>
      </c>
      <c r="G268" s="22">
        <f t="shared" si="3"/>
        <v>9387</v>
      </c>
    </row>
    <row r="269" spans="1:7" s="6" customFormat="1" ht="27" customHeight="1">
      <c r="A269" s="19" t="s">
        <v>90</v>
      </c>
      <c r="B269" s="21" t="s">
        <v>86</v>
      </c>
      <c r="C269" s="21" t="s">
        <v>29</v>
      </c>
      <c r="D269" s="21" t="s">
        <v>140</v>
      </c>
      <c r="E269" s="21"/>
      <c r="F269" s="22">
        <f>F270+F271+F272</f>
        <v>10567</v>
      </c>
      <c r="G269" s="22">
        <f>G270+G271+G272</f>
        <v>9387</v>
      </c>
    </row>
    <row r="270" spans="1:7" s="6" customFormat="1" ht="31.5">
      <c r="A270" s="19" t="s">
        <v>68</v>
      </c>
      <c r="B270" s="21" t="s">
        <v>86</v>
      </c>
      <c r="C270" s="21" t="s">
        <v>29</v>
      </c>
      <c r="D270" s="21" t="s">
        <v>140</v>
      </c>
      <c r="E270" s="21" t="s">
        <v>67</v>
      </c>
      <c r="F270" s="22">
        <v>7777</v>
      </c>
      <c r="G270" s="22">
        <v>7777</v>
      </c>
    </row>
    <row r="271" spans="1:7" s="6" customFormat="1" ht="31.5">
      <c r="A271" s="19" t="s">
        <v>134</v>
      </c>
      <c r="B271" s="21" t="s">
        <v>86</v>
      </c>
      <c r="C271" s="21" t="s">
        <v>29</v>
      </c>
      <c r="D271" s="21" t="s">
        <v>140</v>
      </c>
      <c r="E271" s="21" t="s">
        <v>61</v>
      </c>
      <c r="F271" s="22">
        <f>2790-15</f>
        <v>2775</v>
      </c>
      <c r="G271" s="22">
        <f>1610-15</f>
        <v>1595</v>
      </c>
    </row>
    <row r="272" spans="1:7" s="6" customFormat="1" ht="25.5" customHeight="1">
      <c r="A272" s="19" t="s">
        <v>84</v>
      </c>
      <c r="B272" s="21" t="s">
        <v>86</v>
      </c>
      <c r="C272" s="21" t="s">
        <v>29</v>
      </c>
      <c r="D272" s="21" t="s">
        <v>140</v>
      </c>
      <c r="E272" s="21" t="s">
        <v>85</v>
      </c>
      <c r="F272" s="22">
        <v>15</v>
      </c>
      <c r="G272" s="22">
        <v>15</v>
      </c>
    </row>
    <row r="273" spans="1:7" s="6" customFormat="1" ht="19.5" customHeight="1">
      <c r="A273" s="23" t="s">
        <v>59</v>
      </c>
      <c r="B273" s="20">
        <v>792</v>
      </c>
      <c r="C273" s="24" t="s">
        <v>182</v>
      </c>
      <c r="D273" s="24"/>
      <c r="E273" s="24"/>
      <c r="F273" s="36">
        <f>F274</f>
        <v>1879.6</v>
      </c>
      <c r="G273" s="36">
        <f>G274</f>
        <v>1946.8</v>
      </c>
    </row>
    <row r="274" spans="1:7" s="6" customFormat="1" ht="19.5" customHeight="1">
      <c r="A274" s="19" t="s">
        <v>60</v>
      </c>
      <c r="B274" s="20">
        <v>792</v>
      </c>
      <c r="C274" s="21" t="s">
        <v>62</v>
      </c>
      <c r="D274" s="21"/>
      <c r="E274" s="21"/>
      <c r="F274" s="22">
        <f aca="true" t="shared" si="4" ref="F274:G276">F275</f>
        <v>1879.6</v>
      </c>
      <c r="G274" s="22">
        <f t="shared" si="4"/>
        <v>1946.8</v>
      </c>
    </row>
    <row r="275" spans="1:7" s="6" customFormat="1" ht="15.75">
      <c r="A275" s="19" t="s">
        <v>89</v>
      </c>
      <c r="B275" s="20">
        <v>792</v>
      </c>
      <c r="C275" s="21" t="s">
        <v>62</v>
      </c>
      <c r="D275" s="21" t="s">
        <v>139</v>
      </c>
      <c r="E275" s="21"/>
      <c r="F275" s="22">
        <f t="shared" si="4"/>
        <v>1879.6</v>
      </c>
      <c r="G275" s="22">
        <f t="shared" si="4"/>
        <v>1946.8</v>
      </c>
    </row>
    <row r="276" spans="1:7" s="6" customFormat="1" ht="31.5">
      <c r="A276" s="19" t="s">
        <v>87</v>
      </c>
      <c r="B276" s="20">
        <v>792</v>
      </c>
      <c r="C276" s="21" t="s">
        <v>62</v>
      </c>
      <c r="D276" s="21" t="s">
        <v>211</v>
      </c>
      <c r="E276" s="21"/>
      <c r="F276" s="22">
        <f t="shared" si="4"/>
        <v>1879.6</v>
      </c>
      <c r="G276" s="22">
        <f t="shared" si="4"/>
        <v>1946.8</v>
      </c>
    </row>
    <row r="277" spans="1:7" s="6" customFormat="1" ht="15.75">
      <c r="A277" s="19" t="s">
        <v>8</v>
      </c>
      <c r="B277" s="20">
        <v>792</v>
      </c>
      <c r="C277" s="21" t="s">
        <v>62</v>
      </c>
      <c r="D277" s="21" t="s">
        <v>211</v>
      </c>
      <c r="E277" s="21" t="s">
        <v>58</v>
      </c>
      <c r="F277" s="22">
        <v>1879.6</v>
      </c>
      <c r="G277" s="22">
        <v>1946.8</v>
      </c>
    </row>
    <row r="278" spans="1:7" s="6" customFormat="1" ht="20.25" customHeight="1">
      <c r="A278" s="23" t="s">
        <v>297</v>
      </c>
      <c r="B278" s="20">
        <v>792</v>
      </c>
      <c r="C278" s="24" t="s">
        <v>31</v>
      </c>
      <c r="D278" s="21"/>
      <c r="E278" s="21"/>
      <c r="F278" s="22">
        <f>F279</f>
        <v>2766.9</v>
      </c>
      <c r="G278" s="22">
        <f>G279</f>
        <v>2766.9</v>
      </c>
    </row>
    <row r="279" spans="1:7" s="6" customFormat="1" ht="19.5" customHeight="1">
      <c r="A279" s="19" t="s">
        <v>18</v>
      </c>
      <c r="B279" s="20">
        <v>792</v>
      </c>
      <c r="C279" s="24" t="s">
        <v>35</v>
      </c>
      <c r="D279" s="21"/>
      <c r="E279" s="21"/>
      <c r="F279" s="22">
        <f>F280</f>
        <v>2766.9</v>
      </c>
      <c r="G279" s="22">
        <f>G280</f>
        <v>2766.9</v>
      </c>
    </row>
    <row r="280" spans="1:7" s="6" customFormat="1" ht="20.25" customHeight="1">
      <c r="A280" s="19" t="s">
        <v>89</v>
      </c>
      <c r="B280" s="20">
        <v>792</v>
      </c>
      <c r="C280" s="24" t="s">
        <v>35</v>
      </c>
      <c r="D280" s="21" t="s">
        <v>165</v>
      </c>
      <c r="E280" s="21"/>
      <c r="F280" s="22">
        <v>2766.9</v>
      </c>
      <c r="G280" s="22">
        <v>2766.9</v>
      </c>
    </row>
    <row r="281" spans="1:7" s="6" customFormat="1" ht="47.25">
      <c r="A281" s="19" t="s">
        <v>212</v>
      </c>
      <c r="B281" s="20">
        <v>792</v>
      </c>
      <c r="C281" s="24" t="s">
        <v>35</v>
      </c>
      <c r="D281" s="21" t="s">
        <v>252</v>
      </c>
      <c r="E281" s="21"/>
      <c r="F281" s="22">
        <f>F282</f>
        <v>2766.9</v>
      </c>
      <c r="G281" s="22">
        <f>G282</f>
        <v>2766.9</v>
      </c>
    </row>
    <row r="282" spans="1:7" s="6" customFormat="1" ht="18" customHeight="1">
      <c r="A282" s="19" t="s">
        <v>84</v>
      </c>
      <c r="B282" s="20">
        <v>792</v>
      </c>
      <c r="C282" s="24" t="s">
        <v>35</v>
      </c>
      <c r="D282" s="21" t="s">
        <v>252</v>
      </c>
      <c r="E282" s="21" t="s">
        <v>85</v>
      </c>
      <c r="F282" s="22">
        <v>2766.9</v>
      </c>
      <c r="G282" s="22">
        <v>2766.9</v>
      </c>
    </row>
    <row r="283" spans="1:7" s="6" customFormat="1" ht="18" customHeight="1">
      <c r="A283" s="23" t="s">
        <v>96</v>
      </c>
      <c r="B283" s="20">
        <v>792</v>
      </c>
      <c r="C283" s="24" t="s">
        <v>97</v>
      </c>
      <c r="D283" s="21"/>
      <c r="E283" s="21"/>
      <c r="F283" s="22">
        <v>10200</v>
      </c>
      <c r="G283" s="22">
        <v>10200</v>
      </c>
    </row>
    <row r="284" spans="1:7" s="6" customFormat="1" ht="63">
      <c r="A284" s="19" t="s">
        <v>131</v>
      </c>
      <c r="B284" s="20">
        <v>792</v>
      </c>
      <c r="C284" s="21" t="s">
        <v>184</v>
      </c>
      <c r="D284" s="21" t="s">
        <v>187</v>
      </c>
      <c r="E284" s="21"/>
      <c r="F284" s="22">
        <v>10200</v>
      </c>
      <c r="G284" s="22">
        <f>G285</f>
        <v>10200</v>
      </c>
    </row>
    <row r="285" spans="1:7" s="6" customFormat="1" ht="48" customHeight="1">
      <c r="A285" s="19" t="s">
        <v>164</v>
      </c>
      <c r="B285" s="20">
        <v>792</v>
      </c>
      <c r="C285" s="21" t="s">
        <v>184</v>
      </c>
      <c r="D285" s="21" t="s">
        <v>203</v>
      </c>
      <c r="E285" s="21"/>
      <c r="F285" s="22">
        <f>F286</f>
        <v>10200</v>
      </c>
      <c r="G285" s="22">
        <f>G286</f>
        <v>10200</v>
      </c>
    </row>
    <row r="286" spans="1:7" s="6" customFormat="1" ht="15" customHeight="1">
      <c r="A286" s="19" t="s">
        <v>8</v>
      </c>
      <c r="B286" s="20">
        <v>792</v>
      </c>
      <c r="C286" s="21" t="s">
        <v>184</v>
      </c>
      <c r="D286" s="21" t="s">
        <v>203</v>
      </c>
      <c r="E286" s="21" t="s">
        <v>58</v>
      </c>
      <c r="F286" s="22">
        <v>10200</v>
      </c>
      <c r="G286" s="22">
        <v>10200</v>
      </c>
    </row>
    <row r="287" spans="1:7" s="6" customFormat="1" ht="31.5">
      <c r="A287" s="23" t="s">
        <v>46</v>
      </c>
      <c r="B287" s="29" t="s">
        <v>86</v>
      </c>
      <c r="C287" s="24" t="s">
        <v>45</v>
      </c>
      <c r="D287" s="24"/>
      <c r="E287" s="24"/>
      <c r="F287" s="36">
        <f>F291+F295</f>
        <v>20743</v>
      </c>
      <c r="G287" s="36">
        <f>G291+G295</f>
        <v>18100</v>
      </c>
    </row>
    <row r="288" spans="1:7" s="6" customFormat="1" ht="31.5">
      <c r="A288" s="19" t="s">
        <v>88</v>
      </c>
      <c r="B288" s="29" t="s">
        <v>86</v>
      </c>
      <c r="C288" s="21" t="s">
        <v>47</v>
      </c>
      <c r="D288" s="21"/>
      <c r="E288" s="21"/>
      <c r="F288" s="22">
        <f aca="true" t="shared" si="5" ref="F288:G290">F289</f>
        <v>17203.6</v>
      </c>
      <c r="G288" s="22">
        <f t="shared" si="5"/>
        <v>14761.2</v>
      </c>
    </row>
    <row r="289" spans="1:7" s="6" customFormat="1" ht="47.25">
      <c r="A289" s="19" t="s">
        <v>214</v>
      </c>
      <c r="B289" s="29" t="s">
        <v>86</v>
      </c>
      <c r="C289" s="21" t="s">
        <v>47</v>
      </c>
      <c r="D289" s="21" t="s">
        <v>167</v>
      </c>
      <c r="E289" s="21"/>
      <c r="F289" s="22">
        <f t="shared" si="5"/>
        <v>17203.6</v>
      </c>
      <c r="G289" s="22">
        <f t="shared" si="5"/>
        <v>14761.2</v>
      </c>
    </row>
    <row r="290" spans="1:7" s="6" customFormat="1" ht="15.75">
      <c r="A290" s="19" t="s">
        <v>117</v>
      </c>
      <c r="B290" s="29" t="s">
        <v>86</v>
      </c>
      <c r="C290" s="21" t="s">
        <v>47</v>
      </c>
      <c r="D290" s="21" t="s">
        <v>204</v>
      </c>
      <c r="E290" s="21"/>
      <c r="F290" s="22">
        <f t="shared" si="5"/>
        <v>17203.6</v>
      </c>
      <c r="G290" s="22">
        <f t="shared" si="5"/>
        <v>14761.2</v>
      </c>
    </row>
    <row r="291" spans="1:7" s="6" customFormat="1" ht="15.75">
      <c r="A291" s="19" t="s">
        <v>8</v>
      </c>
      <c r="B291" s="29" t="s">
        <v>86</v>
      </c>
      <c r="C291" s="21" t="s">
        <v>47</v>
      </c>
      <c r="D291" s="21" t="s">
        <v>204</v>
      </c>
      <c r="E291" s="21" t="s">
        <v>58</v>
      </c>
      <c r="F291" s="22">
        <v>17203.6</v>
      </c>
      <c r="G291" s="22">
        <v>14761.2</v>
      </c>
    </row>
    <row r="292" spans="1:7" s="6" customFormat="1" ht="15.75">
      <c r="A292" s="25" t="s">
        <v>48</v>
      </c>
      <c r="B292" s="29" t="s">
        <v>86</v>
      </c>
      <c r="C292" s="21" t="s">
        <v>49</v>
      </c>
      <c r="D292" s="21"/>
      <c r="E292" s="21"/>
      <c r="F292" s="22">
        <f aca="true" t="shared" si="6" ref="F292:G294">F293</f>
        <v>3539.4</v>
      </c>
      <c r="G292" s="22">
        <f t="shared" si="6"/>
        <v>3338.8</v>
      </c>
    </row>
    <row r="293" spans="1:7" s="6" customFormat="1" ht="47.25">
      <c r="A293" s="19" t="s">
        <v>214</v>
      </c>
      <c r="B293" s="29" t="s">
        <v>86</v>
      </c>
      <c r="C293" s="21" t="s">
        <v>49</v>
      </c>
      <c r="D293" s="21" t="s">
        <v>167</v>
      </c>
      <c r="E293" s="21"/>
      <c r="F293" s="22">
        <f t="shared" si="6"/>
        <v>3539.4</v>
      </c>
      <c r="G293" s="22">
        <f t="shared" si="6"/>
        <v>3338.8</v>
      </c>
    </row>
    <row r="294" spans="1:7" s="6" customFormat="1" ht="15.75">
      <c r="A294" s="19" t="s">
        <v>118</v>
      </c>
      <c r="B294" s="29" t="s">
        <v>86</v>
      </c>
      <c r="C294" s="21" t="s">
        <v>49</v>
      </c>
      <c r="D294" s="21" t="s">
        <v>168</v>
      </c>
      <c r="E294" s="21"/>
      <c r="F294" s="22">
        <f t="shared" si="6"/>
        <v>3539.4</v>
      </c>
      <c r="G294" s="22">
        <f t="shared" si="6"/>
        <v>3338.8</v>
      </c>
    </row>
    <row r="295" spans="1:7" s="6" customFormat="1" ht="15.75">
      <c r="A295" s="19" t="s">
        <v>8</v>
      </c>
      <c r="B295" s="29" t="s">
        <v>86</v>
      </c>
      <c r="C295" s="21" t="s">
        <v>49</v>
      </c>
      <c r="D295" s="21" t="s">
        <v>168</v>
      </c>
      <c r="E295" s="21" t="s">
        <v>58</v>
      </c>
      <c r="F295" s="22">
        <v>3539.4</v>
      </c>
      <c r="G295" s="22">
        <v>3338.8</v>
      </c>
    </row>
    <row r="296" spans="1:7" s="6" customFormat="1" ht="15.75">
      <c r="A296" s="19" t="s">
        <v>100</v>
      </c>
      <c r="B296" s="29" t="s">
        <v>86</v>
      </c>
      <c r="C296" s="21" t="s">
        <v>101</v>
      </c>
      <c r="D296" s="21"/>
      <c r="E296" s="21"/>
      <c r="F296" s="22">
        <f aca="true" t="shared" si="7" ref="F296:G298">F297</f>
        <v>8500</v>
      </c>
      <c r="G296" s="22">
        <f t="shared" si="7"/>
        <v>17500</v>
      </c>
    </row>
    <row r="297" spans="1:7" s="6" customFormat="1" ht="15.75">
      <c r="A297" s="19" t="s">
        <v>100</v>
      </c>
      <c r="B297" s="29" t="s">
        <v>86</v>
      </c>
      <c r="C297" s="21" t="s">
        <v>102</v>
      </c>
      <c r="D297" s="21"/>
      <c r="E297" s="21"/>
      <c r="F297" s="22">
        <f t="shared" si="7"/>
        <v>8500</v>
      </c>
      <c r="G297" s="22">
        <f t="shared" si="7"/>
        <v>17500</v>
      </c>
    </row>
    <row r="298" spans="1:7" s="6" customFormat="1" ht="15.75">
      <c r="A298" s="19" t="s">
        <v>100</v>
      </c>
      <c r="B298" s="29" t="s">
        <v>86</v>
      </c>
      <c r="C298" s="21" t="s">
        <v>101</v>
      </c>
      <c r="D298" s="21" t="s">
        <v>169</v>
      </c>
      <c r="E298" s="21"/>
      <c r="F298" s="22">
        <f t="shared" si="7"/>
        <v>8500</v>
      </c>
      <c r="G298" s="22">
        <f t="shared" si="7"/>
        <v>17500</v>
      </c>
    </row>
    <row r="299" spans="1:7" s="6" customFormat="1" ht="15.75">
      <c r="A299" s="19" t="s">
        <v>279</v>
      </c>
      <c r="B299" s="29" t="s">
        <v>86</v>
      </c>
      <c r="C299" s="21" t="s">
        <v>101</v>
      </c>
      <c r="D299" s="21" t="s">
        <v>169</v>
      </c>
      <c r="E299" s="21" t="s">
        <v>122</v>
      </c>
      <c r="F299" s="22">
        <v>8500</v>
      </c>
      <c r="G299" s="22">
        <v>17500</v>
      </c>
    </row>
    <row r="300" spans="2:3" ht="12.75">
      <c r="B300" s="41"/>
      <c r="C300" s="41"/>
    </row>
  </sheetData>
  <sheetProtection/>
  <mergeCells count="10">
    <mergeCell ref="B11:E11"/>
    <mergeCell ref="F11:G11"/>
    <mergeCell ref="A8:G8"/>
    <mergeCell ref="A9:G9"/>
    <mergeCell ref="A6:G6"/>
    <mergeCell ref="D1:E1"/>
    <mergeCell ref="B2:G2"/>
    <mergeCell ref="B3:G3"/>
    <mergeCell ref="B4:G4"/>
    <mergeCell ref="B5:G5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 Windows</cp:lastModifiedBy>
  <cp:lastPrinted>2018-11-14T04:54:37Z</cp:lastPrinted>
  <dcterms:created xsi:type="dcterms:W3CDTF">2009-11-04T05:52:31Z</dcterms:created>
  <dcterms:modified xsi:type="dcterms:W3CDTF">2019-01-23T04:39:24Z</dcterms:modified>
  <cp:category/>
  <cp:version/>
  <cp:contentType/>
  <cp:contentStatus/>
</cp:coreProperties>
</file>